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20490" windowHeight="7755" firstSheet="1" activeTab="1"/>
  </bookViews>
  <sheets>
    <sheet name="foxz" sheetId="8" state="veryHidden" r:id="rId1"/>
    <sheet name="Bỏ học" sheetId="1" r:id="rId2"/>
    <sheet name="6" sheetId="2" r:id="rId3"/>
    <sheet name="7" sheetId="3" r:id="rId4"/>
    <sheet name="8" sheetId="4" r:id="rId5"/>
    <sheet name="9" sheetId="5" r:id="rId6"/>
    <sheet name="Tổng hợp" sheetId="6" r:id="rId7"/>
    <sheet name="XL_PGD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7" l="1"/>
  <c r="R22" i="7" s="1"/>
  <c r="E25" i="7"/>
  <c r="B10" i="7"/>
  <c r="R10" i="7" s="1"/>
  <c r="C19" i="6"/>
  <c r="G19" i="6" s="1"/>
  <c r="C17" i="6"/>
  <c r="C16" i="6"/>
  <c r="C15" i="6"/>
  <c r="G15" i="6" s="1"/>
  <c r="C14" i="6"/>
  <c r="C11" i="6"/>
  <c r="C10" i="6"/>
  <c r="C9" i="6"/>
  <c r="G9" i="6" s="1"/>
  <c r="C8" i="6"/>
  <c r="C6" i="6"/>
  <c r="G6" i="6" s="1"/>
  <c r="C18" i="5"/>
  <c r="C16" i="5"/>
  <c r="G16" i="5" s="1"/>
  <c r="C15" i="5"/>
  <c r="E15" i="5" s="1"/>
  <c r="C12" i="5"/>
  <c r="C11" i="5"/>
  <c r="G11" i="5" s="1"/>
  <c r="C8" i="5"/>
  <c r="G16" i="4"/>
  <c r="C16" i="4"/>
  <c r="K16" i="4" s="1"/>
  <c r="C14" i="4"/>
  <c r="S14" i="4" s="1"/>
  <c r="C12" i="4"/>
  <c r="G12" i="4" s="1"/>
  <c r="C10" i="4"/>
  <c r="S10" i="4" s="1"/>
  <c r="C9" i="4"/>
  <c r="C8" i="4"/>
  <c r="C5" i="4"/>
  <c r="F20" i="3"/>
  <c r="C19" i="3"/>
  <c r="C16" i="3"/>
  <c r="C15" i="3"/>
  <c r="C12" i="3"/>
  <c r="C11" i="3"/>
  <c r="O11" i="3" s="1"/>
  <c r="C8" i="3"/>
  <c r="G8" i="3" s="1"/>
  <c r="H20" i="3"/>
  <c r="C17" i="2"/>
  <c r="U17" i="2" s="1"/>
  <c r="C15" i="2"/>
  <c r="K15" i="2" s="1"/>
  <c r="C13" i="2"/>
  <c r="U13" i="2" s="1"/>
  <c r="C11" i="2"/>
  <c r="G11" i="2" s="1"/>
  <c r="C8" i="2"/>
  <c r="C7" i="2"/>
  <c r="P20" i="2"/>
  <c r="N20" i="1"/>
  <c r="M20" i="1"/>
  <c r="S19" i="1"/>
  <c r="S18" i="1"/>
  <c r="C18" i="1"/>
  <c r="C17" i="1"/>
  <c r="S16" i="1"/>
  <c r="C16" i="1"/>
  <c r="S15" i="1"/>
  <c r="C15" i="1"/>
  <c r="S14" i="1"/>
  <c r="C14" i="1"/>
  <c r="S13" i="1"/>
  <c r="C13" i="1"/>
  <c r="S12" i="1"/>
  <c r="C12" i="1"/>
  <c r="C11" i="1"/>
  <c r="S10" i="1"/>
  <c r="C10" i="1"/>
  <c r="S9" i="1"/>
  <c r="C9" i="1"/>
  <c r="S8" i="1"/>
  <c r="S7" i="1"/>
  <c r="C7" i="1"/>
  <c r="S6" i="1"/>
  <c r="T6" i="1" s="1"/>
  <c r="G20" i="1"/>
  <c r="C6" i="1"/>
  <c r="S5" i="1"/>
  <c r="B12" i="7" l="1"/>
  <c r="P12" i="7" s="1"/>
  <c r="E13" i="7"/>
  <c r="H10" i="7"/>
  <c r="H22" i="7"/>
  <c r="B24" i="7"/>
  <c r="P24" i="7" s="1"/>
  <c r="L22" i="7"/>
  <c r="C13" i="7"/>
  <c r="M13" i="7"/>
  <c r="S13" i="7"/>
  <c r="D10" i="7"/>
  <c r="T10" i="7"/>
  <c r="C25" i="7"/>
  <c r="M25" i="7"/>
  <c r="S25" i="7"/>
  <c r="D22" i="7"/>
  <c r="T22" i="7"/>
  <c r="L10" i="7"/>
  <c r="I13" i="7"/>
  <c r="O13" i="7"/>
  <c r="P10" i="7"/>
  <c r="B11" i="7"/>
  <c r="T11" i="7" s="1"/>
  <c r="I25" i="7"/>
  <c r="O25" i="7"/>
  <c r="P22" i="7"/>
  <c r="B23" i="7"/>
  <c r="T23" i="7" s="1"/>
  <c r="B9" i="7"/>
  <c r="L9" i="7" s="1"/>
  <c r="G13" i="7"/>
  <c r="Q13" i="7"/>
  <c r="B21" i="7"/>
  <c r="L21" i="7" s="1"/>
  <c r="G25" i="7"/>
  <c r="Q25" i="7"/>
  <c r="Q10" i="4"/>
  <c r="O12" i="4"/>
  <c r="M10" i="4"/>
  <c r="K12" i="4"/>
  <c r="E14" i="4"/>
  <c r="U14" i="4"/>
  <c r="I10" i="4"/>
  <c r="Q14" i="4"/>
  <c r="I14" i="4"/>
  <c r="E10" i="4"/>
  <c r="U10" i="4"/>
  <c r="M14" i="4"/>
  <c r="U15" i="5"/>
  <c r="K19" i="6"/>
  <c r="I14" i="6"/>
  <c r="E11" i="6"/>
  <c r="U11" i="6"/>
  <c r="Q14" i="6"/>
  <c r="U14" i="6"/>
  <c r="E14" i="6"/>
  <c r="Q8" i="6"/>
  <c r="I8" i="6"/>
  <c r="K6" i="6"/>
  <c r="E8" i="6"/>
  <c r="U8" i="6"/>
  <c r="Q11" i="6"/>
  <c r="M14" i="6"/>
  <c r="S15" i="6"/>
  <c r="I17" i="6"/>
  <c r="M17" i="6"/>
  <c r="M11" i="6"/>
  <c r="E17" i="6"/>
  <c r="U17" i="6"/>
  <c r="M8" i="6"/>
  <c r="S9" i="6"/>
  <c r="I11" i="6"/>
  <c r="Q17" i="6"/>
  <c r="S11" i="3"/>
  <c r="E11" i="3"/>
  <c r="M8" i="3"/>
  <c r="Q17" i="2"/>
  <c r="E13" i="2"/>
  <c r="M13" i="2"/>
  <c r="E17" i="2"/>
  <c r="M17" i="2"/>
  <c r="S11" i="2"/>
  <c r="I17" i="2"/>
  <c r="K7" i="2"/>
  <c r="S7" i="2"/>
  <c r="S17" i="2"/>
  <c r="R20" i="1"/>
  <c r="S11" i="1"/>
  <c r="T11" i="1" s="1"/>
  <c r="T14" i="1"/>
  <c r="T16" i="1"/>
  <c r="U7" i="2"/>
  <c r="Q7" i="2"/>
  <c r="M7" i="2"/>
  <c r="I7" i="2"/>
  <c r="E7" i="2"/>
  <c r="G7" i="2"/>
  <c r="O7" i="2"/>
  <c r="K8" i="2"/>
  <c r="O8" i="2"/>
  <c r="S8" i="2"/>
  <c r="G8" i="2"/>
  <c r="T10" i="1"/>
  <c r="T12" i="1"/>
  <c r="E20" i="1"/>
  <c r="T9" i="1"/>
  <c r="T13" i="1"/>
  <c r="S17" i="1"/>
  <c r="T17" i="1" s="1"/>
  <c r="T18" i="1"/>
  <c r="C19" i="1"/>
  <c r="O20" i="1"/>
  <c r="M8" i="2"/>
  <c r="K11" i="2"/>
  <c r="C12" i="2"/>
  <c r="M12" i="2" s="1"/>
  <c r="U15" i="2"/>
  <c r="Q15" i="2"/>
  <c r="M15" i="2"/>
  <c r="I15" i="2"/>
  <c r="E15" i="2"/>
  <c r="S15" i="2"/>
  <c r="H20" i="2"/>
  <c r="C7" i="3"/>
  <c r="U7" i="3" s="1"/>
  <c r="K15" i="3"/>
  <c r="S15" i="3"/>
  <c r="K19" i="3"/>
  <c r="C8" i="1"/>
  <c r="H11" i="1"/>
  <c r="Q20" i="1"/>
  <c r="L20" i="2"/>
  <c r="C6" i="2"/>
  <c r="K6" i="2" s="1"/>
  <c r="I8" i="2"/>
  <c r="C10" i="2"/>
  <c r="O10" i="2" s="1"/>
  <c r="S13" i="2"/>
  <c r="O13" i="2"/>
  <c r="K13" i="2"/>
  <c r="G13" i="2"/>
  <c r="I13" i="2"/>
  <c r="O15" i="2"/>
  <c r="P20" i="3"/>
  <c r="K8" i="3"/>
  <c r="O8" i="3"/>
  <c r="S8" i="3"/>
  <c r="G11" i="3"/>
  <c r="U11" i="3"/>
  <c r="T7" i="1"/>
  <c r="T15" i="1"/>
  <c r="F20" i="1"/>
  <c r="E8" i="2"/>
  <c r="U8" i="2"/>
  <c r="U11" i="2"/>
  <c r="Q11" i="2"/>
  <c r="M11" i="2"/>
  <c r="I11" i="2"/>
  <c r="E11" i="2"/>
  <c r="C16" i="2"/>
  <c r="S16" i="2" s="1"/>
  <c r="K12" i="3"/>
  <c r="O12" i="3"/>
  <c r="S12" i="3"/>
  <c r="G12" i="3"/>
  <c r="G15" i="3"/>
  <c r="O15" i="3"/>
  <c r="K16" i="3"/>
  <c r="O16" i="3"/>
  <c r="S16" i="3"/>
  <c r="G16" i="3"/>
  <c r="G19" i="3"/>
  <c r="O19" i="3"/>
  <c r="D20" i="1"/>
  <c r="P20" i="1"/>
  <c r="H15" i="1"/>
  <c r="D20" i="2"/>
  <c r="C5" i="2"/>
  <c r="Q5" i="2" s="1"/>
  <c r="T20" i="2"/>
  <c r="Q8" i="2"/>
  <c r="C9" i="2"/>
  <c r="I9" i="2" s="1"/>
  <c r="O11" i="2"/>
  <c r="Q13" i="2"/>
  <c r="C14" i="2"/>
  <c r="S14" i="2" s="1"/>
  <c r="G15" i="2"/>
  <c r="C19" i="2"/>
  <c r="U19" i="2" s="1"/>
  <c r="E7" i="3"/>
  <c r="K11" i="3"/>
  <c r="M12" i="3"/>
  <c r="E15" i="3"/>
  <c r="U15" i="3"/>
  <c r="M16" i="3"/>
  <c r="E19" i="3"/>
  <c r="G5" i="4"/>
  <c r="K5" i="4"/>
  <c r="U8" i="4"/>
  <c r="Q8" i="4"/>
  <c r="M8" i="4"/>
  <c r="I8" i="4"/>
  <c r="E8" i="4"/>
  <c r="K8" i="4"/>
  <c r="S8" i="4"/>
  <c r="U18" i="5"/>
  <c r="Q18" i="5"/>
  <c r="M18" i="5"/>
  <c r="I18" i="5"/>
  <c r="E18" i="5"/>
  <c r="G18" i="5"/>
  <c r="K18" i="5"/>
  <c r="O18" i="5"/>
  <c r="S18" i="5"/>
  <c r="C5" i="1"/>
  <c r="T5" i="1" s="1"/>
  <c r="F20" i="2"/>
  <c r="J20" i="2"/>
  <c r="N20" i="2"/>
  <c r="R20" i="2"/>
  <c r="O17" i="2"/>
  <c r="L20" i="3"/>
  <c r="I8" i="3"/>
  <c r="Q11" i="3"/>
  <c r="I12" i="3"/>
  <c r="Q15" i="3"/>
  <c r="I16" i="3"/>
  <c r="Q19" i="3"/>
  <c r="D20" i="4"/>
  <c r="E5" i="4"/>
  <c r="G8" i="4"/>
  <c r="I9" i="4"/>
  <c r="Q9" i="4"/>
  <c r="C13" i="4"/>
  <c r="K13" i="4" s="1"/>
  <c r="K8" i="5"/>
  <c r="O8" i="5"/>
  <c r="S8" i="5"/>
  <c r="G8" i="5"/>
  <c r="M8" i="5"/>
  <c r="G15" i="5"/>
  <c r="O15" i="5"/>
  <c r="G17" i="2"/>
  <c r="K17" i="2"/>
  <c r="E8" i="3"/>
  <c r="U8" i="3"/>
  <c r="M11" i="3"/>
  <c r="E12" i="3"/>
  <c r="U12" i="3"/>
  <c r="M15" i="3"/>
  <c r="E16" i="3"/>
  <c r="U16" i="3"/>
  <c r="M19" i="3"/>
  <c r="S19" i="3"/>
  <c r="N20" i="3"/>
  <c r="S5" i="4"/>
  <c r="O8" i="4"/>
  <c r="K9" i="4"/>
  <c r="G9" i="4"/>
  <c r="S9" i="4"/>
  <c r="P20" i="5"/>
  <c r="U11" i="5"/>
  <c r="C18" i="2"/>
  <c r="S18" i="2" s="1"/>
  <c r="D20" i="3"/>
  <c r="C5" i="3"/>
  <c r="T20" i="3"/>
  <c r="C6" i="3"/>
  <c r="G6" i="3" s="1"/>
  <c r="I7" i="3"/>
  <c r="Q8" i="3"/>
  <c r="C9" i="3"/>
  <c r="G9" i="3" s="1"/>
  <c r="C10" i="3"/>
  <c r="O10" i="3" s="1"/>
  <c r="I11" i="3"/>
  <c r="Q12" i="3"/>
  <c r="C13" i="3"/>
  <c r="S13" i="3" s="1"/>
  <c r="C14" i="3"/>
  <c r="K14" i="3" s="1"/>
  <c r="I15" i="3"/>
  <c r="Q16" i="3"/>
  <c r="C17" i="3"/>
  <c r="Q17" i="3" s="1"/>
  <c r="C18" i="3"/>
  <c r="O18" i="3" s="1"/>
  <c r="I19" i="3"/>
  <c r="U19" i="3"/>
  <c r="I5" i="4"/>
  <c r="H20" i="4"/>
  <c r="O5" i="4"/>
  <c r="T20" i="4"/>
  <c r="U5" i="4"/>
  <c r="C7" i="4"/>
  <c r="K7" i="4" s="1"/>
  <c r="E9" i="4"/>
  <c r="P20" i="4"/>
  <c r="O11" i="5"/>
  <c r="K12" i="5"/>
  <c r="O12" i="5"/>
  <c r="S12" i="5"/>
  <c r="G12" i="5"/>
  <c r="S15" i="5"/>
  <c r="J20" i="3"/>
  <c r="R20" i="3"/>
  <c r="Q5" i="4"/>
  <c r="C6" i="4"/>
  <c r="M9" i="4"/>
  <c r="U9" i="4"/>
  <c r="U16" i="4"/>
  <c r="Q16" i="4"/>
  <c r="M16" i="4"/>
  <c r="I16" i="4"/>
  <c r="E16" i="4"/>
  <c r="S16" i="4"/>
  <c r="C19" i="4"/>
  <c r="E19" i="4" s="1"/>
  <c r="K11" i="5"/>
  <c r="M12" i="5"/>
  <c r="U16" i="5"/>
  <c r="Q16" i="5"/>
  <c r="M16" i="5"/>
  <c r="I16" i="5"/>
  <c r="K16" i="5"/>
  <c r="O16" i="5"/>
  <c r="S16" i="5"/>
  <c r="J20" i="6"/>
  <c r="R20" i="6"/>
  <c r="L20" i="4"/>
  <c r="M5" i="4"/>
  <c r="O9" i="4"/>
  <c r="U12" i="4"/>
  <c r="Q12" i="4"/>
  <c r="M12" i="4"/>
  <c r="I12" i="4"/>
  <c r="E12" i="4"/>
  <c r="S12" i="4"/>
  <c r="O16" i="4"/>
  <c r="C7" i="5"/>
  <c r="S7" i="5" s="1"/>
  <c r="E11" i="5"/>
  <c r="S11" i="5"/>
  <c r="K15" i="5"/>
  <c r="C11" i="4"/>
  <c r="I11" i="4" s="1"/>
  <c r="C15" i="4"/>
  <c r="L20" i="5"/>
  <c r="I8" i="5"/>
  <c r="Q11" i="5"/>
  <c r="I12" i="5"/>
  <c r="Q15" i="5"/>
  <c r="F20" i="6"/>
  <c r="F20" i="4"/>
  <c r="J20" i="4"/>
  <c r="N20" i="4"/>
  <c r="R20" i="4"/>
  <c r="G10" i="4"/>
  <c r="K10" i="4"/>
  <c r="O10" i="4"/>
  <c r="G14" i="4"/>
  <c r="K14" i="4"/>
  <c r="O14" i="4"/>
  <c r="H20" i="5"/>
  <c r="E8" i="5"/>
  <c r="U8" i="5"/>
  <c r="M11" i="5"/>
  <c r="E12" i="5"/>
  <c r="U12" i="5"/>
  <c r="M15" i="5"/>
  <c r="E16" i="5"/>
  <c r="U6" i="6"/>
  <c r="Q6" i="6"/>
  <c r="M6" i="6"/>
  <c r="I6" i="6"/>
  <c r="E6" i="6"/>
  <c r="S6" i="6"/>
  <c r="U9" i="6"/>
  <c r="Q9" i="6"/>
  <c r="M9" i="6"/>
  <c r="I9" i="6"/>
  <c r="E9" i="6"/>
  <c r="K9" i="6"/>
  <c r="O9" i="6"/>
  <c r="U10" i="6"/>
  <c r="U15" i="6"/>
  <c r="Q15" i="6"/>
  <c r="M15" i="6"/>
  <c r="I15" i="6"/>
  <c r="E15" i="6"/>
  <c r="K15" i="6"/>
  <c r="O15" i="6"/>
  <c r="U16" i="6"/>
  <c r="C17" i="4"/>
  <c r="G17" i="4" s="1"/>
  <c r="C18" i="4"/>
  <c r="S18" i="4" s="1"/>
  <c r="D20" i="5"/>
  <c r="C5" i="5"/>
  <c r="G5" i="5" s="1"/>
  <c r="T20" i="5"/>
  <c r="C6" i="5"/>
  <c r="G6" i="5" s="1"/>
  <c r="Q8" i="5"/>
  <c r="C9" i="5"/>
  <c r="C10" i="5"/>
  <c r="O10" i="5" s="1"/>
  <c r="I11" i="5"/>
  <c r="Q12" i="5"/>
  <c r="C13" i="5"/>
  <c r="O13" i="5" s="1"/>
  <c r="C14" i="5"/>
  <c r="G14" i="5" s="1"/>
  <c r="I15" i="5"/>
  <c r="H20" i="6"/>
  <c r="P20" i="6"/>
  <c r="O6" i="6"/>
  <c r="G10" i="6"/>
  <c r="O10" i="6"/>
  <c r="C12" i="6"/>
  <c r="K12" i="6" s="1"/>
  <c r="G16" i="6"/>
  <c r="O16" i="6"/>
  <c r="C18" i="6"/>
  <c r="S18" i="6" s="1"/>
  <c r="F20" i="5"/>
  <c r="J20" i="5"/>
  <c r="N20" i="5"/>
  <c r="R20" i="5"/>
  <c r="C5" i="6"/>
  <c r="Q5" i="6" s="1"/>
  <c r="D20" i="6"/>
  <c r="L20" i="6"/>
  <c r="T20" i="6"/>
  <c r="I10" i="6"/>
  <c r="Q10" i="6"/>
  <c r="I16" i="6"/>
  <c r="Q16" i="6"/>
  <c r="U19" i="6"/>
  <c r="Q19" i="6"/>
  <c r="M19" i="6"/>
  <c r="I19" i="6"/>
  <c r="E19" i="6"/>
  <c r="S19" i="6"/>
  <c r="S5" i="5"/>
  <c r="C17" i="5"/>
  <c r="C19" i="5"/>
  <c r="S19" i="5" s="1"/>
  <c r="C7" i="6"/>
  <c r="O7" i="6" s="1"/>
  <c r="K10" i="6"/>
  <c r="S10" i="6"/>
  <c r="C13" i="6"/>
  <c r="Q13" i="6" s="1"/>
  <c r="K16" i="6"/>
  <c r="S16" i="6"/>
  <c r="O19" i="6"/>
  <c r="N20" i="6"/>
  <c r="G8" i="6"/>
  <c r="K8" i="6"/>
  <c r="O8" i="6"/>
  <c r="S8" i="6"/>
  <c r="G11" i="6"/>
  <c r="K11" i="6"/>
  <c r="O11" i="6"/>
  <c r="S11" i="6"/>
  <c r="G14" i="6"/>
  <c r="K14" i="6"/>
  <c r="O14" i="6"/>
  <c r="S14" i="6"/>
  <c r="G17" i="6"/>
  <c r="K17" i="6"/>
  <c r="O17" i="6"/>
  <c r="S17" i="6"/>
  <c r="F10" i="7"/>
  <c r="J10" i="7"/>
  <c r="N10" i="7"/>
  <c r="J11" i="7"/>
  <c r="N11" i="7"/>
  <c r="F12" i="7"/>
  <c r="J12" i="7"/>
  <c r="N12" i="7"/>
  <c r="F21" i="7"/>
  <c r="J21" i="7"/>
  <c r="N21" i="7"/>
  <c r="R21" i="7"/>
  <c r="F22" i="7"/>
  <c r="J22" i="7"/>
  <c r="N22" i="7"/>
  <c r="F23" i="7"/>
  <c r="J23" i="7"/>
  <c r="N23" i="7"/>
  <c r="E10" i="6"/>
  <c r="M10" i="6"/>
  <c r="E16" i="6"/>
  <c r="M16" i="6"/>
  <c r="K13" i="7"/>
  <c r="K25" i="7"/>
  <c r="G12" i="6" l="1"/>
  <c r="I12" i="6"/>
  <c r="M12" i="6"/>
  <c r="H12" i="7"/>
  <c r="F11" i="7"/>
  <c r="J9" i="7"/>
  <c r="L12" i="7"/>
  <c r="F9" i="7"/>
  <c r="T12" i="7"/>
  <c r="R12" i="7"/>
  <c r="R9" i="7"/>
  <c r="N9" i="7"/>
  <c r="D12" i="7"/>
  <c r="N24" i="7"/>
  <c r="H24" i="7"/>
  <c r="J24" i="7"/>
  <c r="T24" i="7"/>
  <c r="R24" i="7"/>
  <c r="D24" i="7"/>
  <c r="F24" i="7"/>
  <c r="L24" i="7"/>
  <c r="B13" i="7"/>
  <c r="D13" i="7" s="1"/>
  <c r="P9" i="7"/>
  <c r="T9" i="7"/>
  <c r="D9" i="7"/>
  <c r="H9" i="7"/>
  <c r="B25" i="7"/>
  <c r="T21" i="7"/>
  <c r="D21" i="7"/>
  <c r="H21" i="7"/>
  <c r="P21" i="7"/>
  <c r="R23" i="7"/>
  <c r="L23" i="7"/>
  <c r="H23" i="7"/>
  <c r="P23" i="7"/>
  <c r="R11" i="7"/>
  <c r="L11" i="7"/>
  <c r="P11" i="7"/>
  <c r="H11" i="7"/>
  <c r="D23" i="7"/>
  <c r="D11" i="7"/>
  <c r="O17" i="4"/>
  <c r="Q13" i="4"/>
  <c r="G13" i="4"/>
  <c r="I19" i="4"/>
  <c r="I13" i="4"/>
  <c r="O13" i="4"/>
  <c r="U13" i="4"/>
  <c r="Q19" i="4"/>
  <c r="S7" i="4"/>
  <c r="M19" i="4"/>
  <c r="G7" i="4"/>
  <c r="G11" i="4"/>
  <c r="M13" i="4"/>
  <c r="K18" i="4"/>
  <c r="E11" i="4"/>
  <c r="C20" i="4"/>
  <c r="G20" i="4" s="1"/>
  <c r="O7" i="4"/>
  <c r="G18" i="4"/>
  <c r="M19" i="5"/>
  <c r="E19" i="5"/>
  <c r="O19" i="5"/>
  <c r="G13" i="5"/>
  <c r="I13" i="5"/>
  <c r="M7" i="5"/>
  <c r="S13" i="5"/>
  <c r="I7" i="5"/>
  <c r="K10" i="5"/>
  <c r="O5" i="5"/>
  <c r="G10" i="5"/>
  <c r="K5" i="5"/>
  <c r="U19" i="5"/>
  <c r="E7" i="6"/>
  <c r="U12" i="6"/>
  <c r="Q12" i="6"/>
  <c r="O5" i="6"/>
  <c r="M5" i="6"/>
  <c r="M13" i="6"/>
  <c r="O12" i="6"/>
  <c r="E12" i="6"/>
  <c r="S12" i="6"/>
  <c r="Q7" i="6"/>
  <c r="K5" i="6"/>
  <c r="G13" i="6"/>
  <c r="M7" i="6"/>
  <c r="U7" i="6"/>
  <c r="K13" i="6"/>
  <c r="E5" i="6"/>
  <c r="G14" i="3"/>
  <c r="M7" i="3"/>
  <c r="K7" i="3"/>
  <c r="G10" i="3"/>
  <c r="S7" i="3"/>
  <c r="Q7" i="3"/>
  <c r="G13" i="3"/>
  <c r="G18" i="3"/>
  <c r="I13" i="3"/>
  <c r="Q12" i="2"/>
  <c r="U12" i="2"/>
  <c r="G16" i="2"/>
  <c r="I12" i="2"/>
  <c r="E12" i="2"/>
  <c r="I19" i="2"/>
  <c r="M19" i="2"/>
  <c r="Q19" i="2"/>
  <c r="O16" i="2"/>
  <c r="G6" i="2"/>
  <c r="U16" i="2"/>
  <c r="S10" i="2"/>
  <c r="G10" i="2"/>
  <c r="S20" i="1"/>
  <c r="M9" i="5"/>
  <c r="E9" i="5"/>
  <c r="U9" i="5"/>
  <c r="S20" i="4"/>
  <c r="Q17" i="5"/>
  <c r="Q15" i="4"/>
  <c r="C20" i="3"/>
  <c r="O20" i="3" s="1"/>
  <c r="M5" i="3"/>
  <c r="E5" i="3"/>
  <c r="U5" i="3"/>
  <c r="G17" i="3"/>
  <c r="M6" i="4"/>
  <c r="M17" i="5"/>
  <c r="G18" i="6"/>
  <c r="S13" i="6"/>
  <c r="K7" i="6"/>
  <c r="K17" i="5"/>
  <c r="I5" i="6"/>
  <c r="Q14" i="5"/>
  <c r="U14" i="5"/>
  <c r="E14" i="5"/>
  <c r="I14" i="5"/>
  <c r="M14" i="5"/>
  <c r="O9" i="5"/>
  <c r="Q6" i="5"/>
  <c r="U6" i="5"/>
  <c r="E6" i="5"/>
  <c r="I6" i="5"/>
  <c r="M6" i="5"/>
  <c r="C20" i="5"/>
  <c r="G20" i="5" s="1"/>
  <c r="M5" i="5"/>
  <c r="U5" i="5"/>
  <c r="E5" i="5"/>
  <c r="K18" i="6"/>
  <c r="I13" i="6"/>
  <c r="K14" i="5"/>
  <c r="O13" i="6"/>
  <c r="G7" i="6"/>
  <c r="O14" i="5"/>
  <c r="O6" i="5"/>
  <c r="K13" i="5"/>
  <c r="G7" i="5"/>
  <c r="O7" i="5"/>
  <c r="Q13" i="5"/>
  <c r="K9" i="5"/>
  <c r="G19" i="4"/>
  <c r="O19" i="4"/>
  <c r="G15" i="4"/>
  <c r="M11" i="4"/>
  <c r="U20" i="4"/>
  <c r="O17" i="3"/>
  <c r="Q14" i="3"/>
  <c r="U14" i="3"/>
  <c r="E14" i="3"/>
  <c r="I14" i="3"/>
  <c r="M14" i="3"/>
  <c r="O9" i="3"/>
  <c r="Q6" i="3"/>
  <c r="U6" i="3"/>
  <c r="E6" i="3"/>
  <c r="I6" i="3"/>
  <c r="M6" i="3"/>
  <c r="I5" i="3"/>
  <c r="Q18" i="2"/>
  <c r="U18" i="2"/>
  <c r="I18" i="2"/>
  <c r="E18" i="2"/>
  <c r="M18" i="2"/>
  <c r="K11" i="4"/>
  <c r="K18" i="3"/>
  <c r="S5" i="3"/>
  <c r="K19" i="4"/>
  <c r="Q11" i="4"/>
  <c r="O14" i="3"/>
  <c r="O6" i="3"/>
  <c r="O18" i="2"/>
  <c r="C20" i="1"/>
  <c r="Q9" i="5"/>
  <c r="S13" i="4"/>
  <c r="K13" i="3"/>
  <c r="Q14" i="2"/>
  <c r="M14" i="2"/>
  <c r="I14" i="2"/>
  <c r="E14" i="2"/>
  <c r="H14" i="1"/>
  <c r="I9" i="3"/>
  <c r="E19" i="2"/>
  <c r="H16" i="1"/>
  <c r="Q13" i="3"/>
  <c r="S6" i="3"/>
  <c r="G18" i="2"/>
  <c r="O6" i="2"/>
  <c r="S6" i="2"/>
  <c r="T8" i="1"/>
  <c r="I5" i="2"/>
  <c r="T19" i="1"/>
  <c r="U18" i="6"/>
  <c r="S6" i="4"/>
  <c r="O6" i="4"/>
  <c r="K6" i="4"/>
  <c r="G6" i="4"/>
  <c r="Q6" i="4"/>
  <c r="U15" i="4"/>
  <c r="E13" i="6"/>
  <c r="Q18" i="6"/>
  <c r="U13" i="6"/>
  <c r="G5" i="6"/>
  <c r="E17" i="5"/>
  <c r="U5" i="6"/>
  <c r="K19" i="5"/>
  <c r="E18" i="6"/>
  <c r="G19" i="5"/>
  <c r="Q10" i="5"/>
  <c r="U10" i="5"/>
  <c r="E10" i="5"/>
  <c r="I10" i="5"/>
  <c r="M10" i="5"/>
  <c r="M17" i="4"/>
  <c r="U17" i="4"/>
  <c r="E17" i="4"/>
  <c r="I7" i="6"/>
  <c r="S9" i="5"/>
  <c r="K6" i="5"/>
  <c r="S17" i="4"/>
  <c r="I17" i="5"/>
  <c r="Q17" i="4"/>
  <c r="I15" i="4"/>
  <c r="Q19" i="5"/>
  <c r="E7" i="5"/>
  <c r="M7" i="4"/>
  <c r="Q7" i="4"/>
  <c r="I7" i="4"/>
  <c r="U7" i="4"/>
  <c r="E7" i="4"/>
  <c r="I20" i="4"/>
  <c r="Q18" i="3"/>
  <c r="U18" i="3"/>
  <c r="E18" i="3"/>
  <c r="I18" i="3"/>
  <c r="M18" i="3"/>
  <c r="O13" i="3"/>
  <c r="Q10" i="3"/>
  <c r="U10" i="3"/>
  <c r="E10" i="3"/>
  <c r="I10" i="3"/>
  <c r="M10" i="3"/>
  <c r="E20" i="3"/>
  <c r="K7" i="5"/>
  <c r="K17" i="4"/>
  <c r="U6" i="4"/>
  <c r="K10" i="3"/>
  <c r="S6" i="5"/>
  <c r="M15" i="4"/>
  <c r="E13" i="4"/>
  <c r="E20" i="4"/>
  <c r="G5" i="3"/>
  <c r="O17" i="5"/>
  <c r="S15" i="4"/>
  <c r="S18" i="3"/>
  <c r="S10" i="3"/>
  <c r="K5" i="3"/>
  <c r="M16" i="2"/>
  <c r="K14" i="2"/>
  <c r="K16" i="2"/>
  <c r="U10" i="2"/>
  <c r="Q10" i="2"/>
  <c r="M10" i="2"/>
  <c r="I10" i="2"/>
  <c r="E10" i="2"/>
  <c r="H10" i="1"/>
  <c r="Q16" i="2"/>
  <c r="O14" i="2"/>
  <c r="K10" i="2"/>
  <c r="H8" i="1"/>
  <c r="G9" i="5"/>
  <c r="M17" i="3"/>
  <c r="H17" i="1"/>
  <c r="U17" i="3"/>
  <c r="E17" i="3"/>
  <c r="M9" i="3"/>
  <c r="U9" i="3"/>
  <c r="E9" i="3"/>
  <c r="S17" i="3"/>
  <c r="M20" i="3"/>
  <c r="I9" i="5"/>
  <c r="Q5" i="3"/>
  <c r="H6" i="1"/>
  <c r="Q6" i="2"/>
  <c r="U6" i="2"/>
  <c r="E6" i="2"/>
  <c r="I6" i="2"/>
  <c r="M6" i="2"/>
  <c r="I18" i="6"/>
  <c r="U17" i="5"/>
  <c r="O18" i="6"/>
  <c r="S7" i="6"/>
  <c r="C20" i="6"/>
  <c r="U20" i="6" s="1"/>
  <c r="S17" i="5"/>
  <c r="M18" i="6"/>
  <c r="M13" i="5"/>
  <c r="U13" i="5"/>
  <c r="E13" i="5"/>
  <c r="I5" i="5"/>
  <c r="Q18" i="4"/>
  <c r="U18" i="4"/>
  <c r="E18" i="4"/>
  <c r="I18" i="4"/>
  <c r="M18" i="4"/>
  <c r="Q7" i="5"/>
  <c r="O18" i="4"/>
  <c r="U7" i="5"/>
  <c r="I17" i="4"/>
  <c r="O11" i="4"/>
  <c r="E6" i="4"/>
  <c r="S5" i="6"/>
  <c r="I19" i="5"/>
  <c r="S14" i="5"/>
  <c r="U19" i="4"/>
  <c r="O15" i="4"/>
  <c r="U11" i="4"/>
  <c r="S10" i="5"/>
  <c r="M13" i="3"/>
  <c r="H13" i="1"/>
  <c r="U13" i="3"/>
  <c r="E13" i="3"/>
  <c r="O5" i="3"/>
  <c r="Q5" i="5"/>
  <c r="S11" i="4"/>
  <c r="I6" i="4"/>
  <c r="S9" i="3"/>
  <c r="K6" i="3"/>
  <c r="K18" i="2"/>
  <c r="S19" i="4"/>
  <c r="E15" i="4"/>
  <c r="K20" i="1"/>
  <c r="G17" i="5"/>
  <c r="K15" i="4"/>
  <c r="K17" i="3"/>
  <c r="S14" i="3"/>
  <c r="K9" i="3"/>
  <c r="G19" i="2"/>
  <c r="O19" i="2"/>
  <c r="H19" i="1"/>
  <c r="U14" i="2"/>
  <c r="S9" i="2"/>
  <c r="O9" i="2"/>
  <c r="K9" i="2"/>
  <c r="G9" i="2"/>
  <c r="H9" i="1"/>
  <c r="M9" i="2"/>
  <c r="Q9" i="2"/>
  <c r="U9" i="2"/>
  <c r="E9" i="2"/>
  <c r="S5" i="2"/>
  <c r="O5" i="2"/>
  <c r="K5" i="2"/>
  <c r="G5" i="2"/>
  <c r="C20" i="2"/>
  <c r="Q20" i="2" s="1"/>
  <c r="M5" i="2"/>
  <c r="U5" i="2"/>
  <c r="E5" i="2"/>
  <c r="Q9" i="3"/>
  <c r="S19" i="2"/>
  <c r="E16" i="2"/>
  <c r="I17" i="3"/>
  <c r="K19" i="2"/>
  <c r="G7" i="3"/>
  <c r="H7" i="1"/>
  <c r="O7" i="3"/>
  <c r="I16" i="2"/>
  <c r="G14" i="2"/>
  <c r="S12" i="2"/>
  <c r="O12" i="2"/>
  <c r="K12" i="2"/>
  <c r="G12" i="2"/>
  <c r="H12" i="1"/>
  <c r="T20" i="1" l="1"/>
  <c r="L13" i="7"/>
  <c r="F25" i="7"/>
  <c r="R25" i="7"/>
  <c r="P25" i="7"/>
  <c r="L25" i="7"/>
  <c r="T25" i="7"/>
  <c r="H25" i="7"/>
  <c r="H13" i="7"/>
  <c r="T13" i="7"/>
  <c r="J13" i="7"/>
  <c r="D25" i="7"/>
  <c r="F13" i="7"/>
  <c r="R13" i="7"/>
  <c r="N25" i="7"/>
  <c r="J25" i="7"/>
  <c r="P13" i="7"/>
  <c r="N13" i="7"/>
  <c r="K20" i="4"/>
  <c r="O20" i="4"/>
  <c r="Q20" i="4"/>
  <c r="M20" i="4"/>
  <c r="U20" i="5"/>
  <c r="E20" i="5"/>
  <c r="K20" i="5"/>
  <c r="O20" i="5"/>
  <c r="S20" i="5"/>
  <c r="I20" i="5"/>
  <c r="M20" i="5"/>
  <c r="Q20" i="5"/>
  <c r="I20" i="6"/>
  <c r="S20" i="3"/>
  <c r="Q20" i="3"/>
  <c r="U20" i="3"/>
  <c r="K20" i="3"/>
  <c r="M20" i="2"/>
  <c r="I20" i="1"/>
  <c r="H5" i="1"/>
  <c r="U20" i="2"/>
  <c r="S20" i="2"/>
  <c r="K20" i="2"/>
  <c r="O20" i="2"/>
  <c r="I20" i="2"/>
  <c r="E20" i="2"/>
  <c r="K20" i="6"/>
  <c r="J20" i="1"/>
  <c r="I20" i="3"/>
  <c r="G20" i="3"/>
  <c r="Q20" i="6"/>
  <c r="O20" i="6"/>
  <c r="S20" i="6"/>
  <c r="E20" i="6"/>
  <c r="L20" i="1"/>
  <c r="G20" i="2"/>
  <c r="M20" i="6"/>
  <c r="G20" i="6"/>
  <c r="H18" i="1"/>
  <c r="H20" i="1" l="1"/>
</calcChain>
</file>

<file path=xl/sharedStrings.xml><?xml version="1.0" encoding="utf-8"?>
<sst xmlns="http://schemas.openxmlformats.org/spreadsheetml/2006/main" count="394" uniqueCount="70">
  <si>
    <t>(Theo số liệu báo cáo trên hệ thống Cổng thông tin giáo dục và đào tạo tỉnh qua địa chỉ: qlttgddt.thuathienhue.gov.vn)</t>
  </si>
  <si>
    <t>STT</t>
  </si>
  <si>
    <t>Trường</t>
  </si>
  <si>
    <t>ĐẦU NĂM</t>
  </si>
  <si>
    <t>GIỮA NĂM</t>
  </si>
  <si>
    <t>Chuyển
 đi</t>
  </si>
  <si>
    <t>Chuyển
 đến</t>
  </si>
  <si>
    <t>Trong đó bỏ học</t>
  </si>
  <si>
    <t>TS HS
bỏ học</t>
  </si>
  <si>
    <t>Tỉ lệ
 %</t>
  </si>
  <si>
    <t>TS</t>
  </si>
  <si>
    <t>K6</t>
  </si>
  <si>
    <t>K7</t>
  </si>
  <si>
    <t>K8</t>
  </si>
  <si>
    <t>K9</t>
  </si>
  <si>
    <t>THCS Phong Mỹ</t>
  </si>
  <si>
    <t>THCS Phong Xuân</t>
  </si>
  <si>
    <t>THCS Phong Sơn</t>
  </si>
  <si>
    <t>THCS Phong An</t>
  </si>
  <si>
    <t>THCS Phong Hiền</t>
  </si>
  <si>
    <t>THCS Nguyễn Duy</t>
  </si>
  <si>
    <t>TH&amp;THCS Lê Văn Miến</t>
  </si>
  <si>
    <t>THCS Phong Hoà</t>
  </si>
  <si>
    <t>THCS Phong Bình</t>
  </si>
  <si>
    <t>THCS Nguyễn Tri Phương</t>
  </si>
  <si>
    <t>TH&amp;THCS Nguyễn Lộ Trạch</t>
  </si>
  <si>
    <t>THCS Điền Lộc</t>
  </si>
  <si>
    <t>TH&amp;THCS Điền Hoà</t>
  </si>
  <si>
    <t>THCS Điền Hải</t>
  </si>
  <si>
    <t>THCS Phong Hải</t>
  </si>
  <si>
    <t>Toàn cấp</t>
  </si>
  <si>
    <t>Phong Điền, ngày     tháng 01 năm 2024</t>
  </si>
  <si>
    <t>NGƯỜI LẬP BẢNG</t>
  </si>
  <si>
    <t>KT. TRƯỞNG PHÒNG</t>
  </si>
  <si>
    <t>PHÓ TRƯỞNG PHÒNG</t>
  </si>
  <si>
    <t>Đặng Thị Thu Hương</t>
  </si>
  <si>
    <t>TỔNG HỢP CHẤT LƯỢNG HỌC SINH KHỐI 6 CUỐI KỲ 1 NĂM HỌC 2023-2024</t>
  </si>
  <si>
    <t>TT</t>
  </si>
  <si>
    <t>Trường THCS</t>
  </si>
  <si>
    <t>Tổng 
số 
HS</t>
  </si>
  <si>
    <t>Hạnh kiểm</t>
  </si>
  <si>
    <t>Học lực</t>
  </si>
  <si>
    <t>Tốt</t>
  </si>
  <si>
    <t>Khá</t>
  </si>
  <si>
    <t>TB</t>
  </si>
  <si>
    <t>Yếu</t>
  </si>
  <si>
    <t>Giỏi</t>
  </si>
  <si>
    <t>Kém</t>
  </si>
  <si>
    <t>SL</t>
  </si>
  <si>
    <t>TL</t>
  </si>
  <si>
    <t>TH&amp;THCS LV. Miến</t>
  </si>
  <si>
    <t>THCS N. Tri Phương</t>
  </si>
  <si>
    <t>TH&amp;THCS NL. Trạch</t>
  </si>
  <si>
    <t>THCS Điền Hoà</t>
  </si>
  <si>
    <t>TỔNG HỢP CHẤT LƯỢNG HỌC SINH KHỐI 7 CUỐI KỲ 1 NĂM HỌC 2023-2024</t>
  </si>
  <si>
    <t>TỔNG HỢP CHẤT LƯỢNG HỌC SINH KHỐI 8 CUỐI KỲ 1 NĂM HỌC 2023-2024</t>
  </si>
  <si>
    <t>TỔNG HỢP CHẤT LƯỢNG HỌC SINH KHỐI 9 CUỐI KỲ 1 NĂM HỌC 2023-2024</t>
  </si>
  <si>
    <t>TỔNG HỢP CHẤT LƯỢNG HỌC SINH CUỐI KỲ 1 NĂM HỌC 2023-2024 - CẤP THCS</t>
  </si>
  <si>
    <t xml:space="preserve">NGƯỜI LẬP </t>
  </si>
  <si>
    <t>Mẫu 1</t>
  </si>
  <si>
    <t>LỚP</t>
  </si>
  <si>
    <t>Tổng số 
HS</t>
  </si>
  <si>
    <t>Không
xếp loại</t>
  </si>
  <si>
    <t>Mẫu 2</t>
  </si>
  <si>
    <t>Tổng số 
HS DT</t>
  </si>
  <si>
    <t>Phong Điền, ngày    tháng 01 năm 2024</t>
  </si>
  <si>
    <t>Nguyễn Quang Ánh</t>
  </si>
  <si>
    <t>TỔNG HỢP HỌC SINH BỎ HỌC CUỐI KỲ 1 NĂM HỌC 2023 - 2024 - CẤP THCS</t>
  </si>
  <si>
    <r>
      <t xml:space="preserve">KẾT QUẢ XẾP LOẠI HỌC LỰC, HẠNH KIỂM CUỐI KỲ 1 NĂM HỌC 2023 - 2024 CẤP THCS
</t>
    </r>
    <r>
      <rPr>
        <i/>
        <sz val="14"/>
        <rFont val="Times New Roman"/>
        <family val="1"/>
      </rPr>
      <t>(Theo số liệu báo cáo trên hệ thống Cổng thông tin giáo dục và đào tạo tỉnh qua địa chỉ: qlttgddt.thuathienhue.gov.vn)</t>
    </r>
  </si>
  <si>
    <t>KẾT QUẢ XẾP LOẠI HỌC LỰC, HẠNH KIỂM HS DÂN TỘC THIỂU SỐ CUỐI KỲ 1 NĂM HỌC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</si>
</sst>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i/>
      <u/>
      <sz val="14"/>
      <name val="Times New Roman"/>
      <family val="1"/>
    </font>
    <font>
      <b/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</xf>
    <xf numFmtId="2" fontId="8" fillId="2" borderId="3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2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3" fontId="5" fillId="4" borderId="3" xfId="0" applyNumberFormat="1" applyFont="1" applyFill="1" applyBorder="1" applyAlignment="1" applyProtection="1">
      <alignment vertical="center"/>
    </xf>
    <xf numFmtId="3" fontId="5" fillId="0" borderId="3" xfId="0" applyNumberFormat="1" applyFont="1" applyBorder="1" applyAlignment="1" applyProtection="1">
      <alignment vertical="center"/>
      <protection locked="0"/>
    </xf>
    <xf numFmtId="2" fontId="8" fillId="4" borderId="3" xfId="0" applyNumberFormat="1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2" fontId="11" fillId="2" borderId="3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7"/>
  <sheetViews>
    <sheetView tabSelected="1" workbookViewId="0">
      <selection activeCell="N9" sqref="N9"/>
    </sheetView>
  </sheetViews>
  <sheetFormatPr defaultRowHeight="18.75" x14ac:dyDescent="0.2"/>
  <cols>
    <col min="1" max="1" width="6.7109375" style="1" bestFit="1" customWidth="1"/>
    <col min="2" max="2" width="27.42578125" style="1" bestFit="1" customWidth="1"/>
    <col min="3" max="3" width="6.5703125" style="1" customWidth="1"/>
    <col min="4" max="4" width="7" style="1" bestFit="1" customWidth="1"/>
    <col min="5" max="5" width="5.7109375" style="1" customWidth="1"/>
    <col min="6" max="6" width="5.85546875" style="1" customWidth="1"/>
    <col min="7" max="7" width="7" style="1" bestFit="1" customWidth="1"/>
    <col min="8" max="8" width="6.42578125" style="1" customWidth="1"/>
    <col min="9" max="9" width="6.28515625" style="1" customWidth="1"/>
    <col min="10" max="10" width="5.85546875" style="1" customWidth="1"/>
    <col min="11" max="11" width="6.5703125" style="1" customWidth="1"/>
    <col min="12" max="12" width="6.42578125" style="1" customWidth="1"/>
    <col min="13" max="14" width="8.42578125" style="1" customWidth="1"/>
    <col min="15" max="15" width="4" style="1" bestFit="1" customWidth="1"/>
    <col min="16" max="18" width="4.140625" style="1" bestFit="1" customWidth="1"/>
    <col min="19" max="19" width="6.5703125" style="1" customWidth="1"/>
    <col min="20" max="20" width="7.7109375" style="1" customWidth="1"/>
    <col min="21" max="16384" width="9.140625" style="1"/>
  </cols>
  <sheetData>
    <row r="1" spans="1:20" x14ac:dyDescent="0.2">
      <c r="A1" s="49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27.75" customHeight="1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s="2" customFormat="1" ht="18.75" customHeight="1" x14ac:dyDescent="0.2">
      <c r="A3" s="51" t="s">
        <v>1</v>
      </c>
      <c r="B3" s="53" t="s">
        <v>2</v>
      </c>
      <c r="C3" s="55" t="s">
        <v>3</v>
      </c>
      <c r="D3" s="55"/>
      <c r="E3" s="55"/>
      <c r="F3" s="55"/>
      <c r="G3" s="55"/>
      <c r="H3" s="55" t="s">
        <v>4</v>
      </c>
      <c r="I3" s="55"/>
      <c r="J3" s="55"/>
      <c r="K3" s="55"/>
      <c r="L3" s="55"/>
      <c r="M3" s="56" t="s">
        <v>5</v>
      </c>
      <c r="N3" s="56" t="s">
        <v>6</v>
      </c>
      <c r="O3" s="55" t="s">
        <v>7</v>
      </c>
      <c r="P3" s="55"/>
      <c r="Q3" s="55"/>
      <c r="R3" s="55"/>
      <c r="S3" s="56" t="s">
        <v>8</v>
      </c>
      <c r="T3" s="61" t="s">
        <v>9</v>
      </c>
    </row>
    <row r="4" spans="1:20" s="2" customFormat="1" ht="18.75" customHeight="1" x14ac:dyDescent="0.2">
      <c r="A4" s="52"/>
      <c r="B4" s="54"/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57"/>
      <c r="N4" s="57"/>
      <c r="O4" s="3" t="s">
        <v>11</v>
      </c>
      <c r="P4" s="3" t="s">
        <v>12</v>
      </c>
      <c r="Q4" s="3" t="s">
        <v>13</v>
      </c>
      <c r="R4" s="3" t="s">
        <v>14</v>
      </c>
      <c r="S4" s="58"/>
      <c r="T4" s="55"/>
    </row>
    <row r="5" spans="1:20" s="2" customFormat="1" ht="18.75" customHeight="1" x14ac:dyDescent="0.25">
      <c r="A5" s="17">
        <v>1</v>
      </c>
      <c r="B5" s="18" t="s">
        <v>15</v>
      </c>
      <c r="C5" s="32">
        <f>SUM(D5:G5)</f>
        <v>467</v>
      </c>
      <c r="D5" s="33">
        <v>126</v>
      </c>
      <c r="E5" s="33">
        <v>138</v>
      </c>
      <c r="F5" s="33">
        <v>98</v>
      </c>
      <c r="G5" s="33">
        <v>105</v>
      </c>
      <c r="H5" s="32">
        <f>SUM(I5:L5)</f>
        <v>465</v>
      </c>
      <c r="I5" s="33">
        <v>126</v>
      </c>
      <c r="J5" s="33">
        <v>138</v>
      </c>
      <c r="K5" s="33">
        <v>98</v>
      </c>
      <c r="L5" s="33">
        <v>103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2</v>
      </c>
      <c r="S5" s="34">
        <f t="shared" ref="S5:S19" si="0">SUM(O5:R5)</f>
        <v>2</v>
      </c>
      <c r="T5" s="35">
        <f t="shared" ref="T5:T20" si="1">S5*100/C5</f>
        <v>0.42826552462526768</v>
      </c>
    </row>
    <row r="6" spans="1:20" s="2" customFormat="1" ht="18.75" customHeight="1" x14ac:dyDescent="0.25">
      <c r="A6" s="17">
        <v>2</v>
      </c>
      <c r="B6" s="18" t="s">
        <v>16</v>
      </c>
      <c r="C6" s="32">
        <f t="shared" ref="C6:C19" si="2">SUM(D6:G6)</f>
        <v>309</v>
      </c>
      <c r="D6" s="33">
        <v>87</v>
      </c>
      <c r="E6" s="33">
        <v>75</v>
      </c>
      <c r="F6" s="33">
        <v>68</v>
      </c>
      <c r="G6" s="33">
        <v>79</v>
      </c>
      <c r="H6" s="32">
        <f t="shared" ref="H6:H19" si="3">SUM(I6:L6)</f>
        <v>307</v>
      </c>
      <c r="I6" s="33">
        <v>87</v>
      </c>
      <c r="J6" s="33">
        <v>75</v>
      </c>
      <c r="K6" s="33">
        <v>67</v>
      </c>
      <c r="L6" s="33">
        <v>78</v>
      </c>
      <c r="M6" s="34">
        <v>0</v>
      </c>
      <c r="N6" s="34">
        <v>0</v>
      </c>
      <c r="O6" s="34">
        <v>0</v>
      </c>
      <c r="P6" s="34">
        <v>0</v>
      </c>
      <c r="Q6" s="34">
        <v>1</v>
      </c>
      <c r="R6" s="34">
        <v>1</v>
      </c>
      <c r="S6" s="34">
        <f t="shared" si="0"/>
        <v>2</v>
      </c>
      <c r="T6" s="35">
        <f t="shared" si="1"/>
        <v>0.6472491909385113</v>
      </c>
    </row>
    <row r="7" spans="1:20" s="2" customFormat="1" ht="18.75" customHeight="1" x14ac:dyDescent="0.25">
      <c r="A7" s="17">
        <v>3</v>
      </c>
      <c r="B7" s="18" t="s">
        <v>17</v>
      </c>
      <c r="C7" s="32">
        <f t="shared" si="2"/>
        <v>413</v>
      </c>
      <c r="D7" s="33">
        <v>126</v>
      </c>
      <c r="E7" s="33">
        <v>106</v>
      </c>
      <c r="F7" s="33">
        <v>88</v>
      </c>
      <c r="G7" s="33">
        <v>93</v>
      </c>
      <c r="H7" s="32">
        <f t="shared" si="3"/>
        <v>409</v>
      </c>
      <c r="I7" s="33">
        <v>126</v>
      </c>
      <c r="J7" s="33">
        <v>106</v>
      </c>
      <c r="K7" s="33">
        <v>86</v>
      </c>
      <c r="L7" s="33">
        <v>91</v>
      </c>
      <c r="M7" s="34">
        <v>0</v>
      </c>
      <c r="N7" s="34">
        <v>0</v>
      </c>
      <c r="O7" s="34">
        <v>0</v>
      </c>
      <c r="P7" s="34">
        <v>0</v>
      </c>
      <c r="Q7" s="34">
        <v>2</v>
      </c>
      <c r="R7" s="34">
        <v>2</v>
      </c>
      <c r="S7" s="34">
        <f t="shared" si="0"/>
        <v>4</v>
      </c>
      <c r="T7" s="35">
        <f t="shared" si="1"/>
        <v>0.96852300242130751</v>
      </c>
    </row>
    <row r="8" spans="1:20" s="2" customFormat="1" ht="18.75" customHeight="1" x14ac:dyDescent="0.25">
      <c r="A8" s="17">
        <v>4</v>
      </c>
      <c r="B8" s="18" t="s">
        <v>18</v>
      </c>
      <c r="C8" s="32">
        <f t="shared" si="2"/>
        <v>616</v>
      </c>
      <c r="D8" s="33">
        <v>179</v>
      </c>
      <c r="E8" s="33">
        <v>148</v>
      </c>
      <c r="F8" s="33">
        <v>137</v>
      </c>
      <c r="G8" s="33">
        <v>152</v>
      </c>
      <c r="H8" s="32">
        <f t="shared" si="3"/>
        <v>615</v>
      </c>
      <c r="I8" s="33">
        <v>179</v>
      </c>
      <c r="J8" s="33">
        <v>148</v>
      </c>
      <c r="K8" s="33">
        <v>136</v>
      </c>
      <c r="L8" s="33">
        <v>152</v>
      </c>
      <c r="M8" s="34">
        <v>1</v>
      </c>
      <c r="N8" s="34">
        <v>1</v>
      </c>
      <c r="O8" s="34">
        <v>0</v>
      </c>
      <c r="P8" s="34">
        <v>1</v>
      </c>
      <c r="Q8" s="34">
        <v>0</v>
      </c>
      <c r="R8" s="34">
        <v>0</v>
      </c>
      <c r="S8" s="34">
        <f t="shared" si="0"/>
        <v>1</v>
      </c>
      <c r="T8" s="35">
        <f t="shared" si="1"/>
        <v>0.16233766233766234</v>
      </c>
    </row>
    <row r="9" spans="1:20" s="2" customFormat="1" ht="18.75" customHeight="1" x14ac:dyDescent="0.25">
      <c r="A9" s="17">
        <v>5</v>
      </c>
      <c r="B9" s="18" t="s">
        <v>19</v>
      </c>
      <c r="C9" s="32">
        <f t="shared" si="2"/>
        <v>574</v>
      </c>
      <c r="D9" s="33">
        <v>166</v>
      </c>
      <c r="E9" s="33">
        <v>159</v>
      </c>
      <c r="F9" s="33">
        <v>109</v>
      </c>
      <c r="G9" s="33">
        <v>140</v>
      </c>
      <c r="H9" s="32">
        <f t="shared" si="3"/>
        <v>571</v>
      </c>
      <c r="I9" s="33">
        <v>166</v>
      </c>
      <c r="J9" s="33">
        <v>159</v>
      </c>
      <c r="K9" s="33">
        <v>107</v>
      </c>
      <c r="L9" s="33">
        <v>139</v>
      </c>
      <c r="M9" s="34">
        <v>0</v>
      </c>
      <c r="N9" s="34">
        <v>0</v>
      </c>
      <c r="O9" s="34">
        <v>0</v>
      </c>
      <c r="P9" s="34">
        <v>0</v>
      </c>
      <c r="Q9" s="34">
        <v>2</v>
      </c>
      <c r="R9" s="34">
        <v>1</v>
      </c>
      <c r="S9" s="34">
        <f t="shared" si="0"/>
        <v>3</v>
      </c>
      <c r="T9" s="35">
        <f t="shared" si="1"/>
        <v>0.52264808362369342</v>
      </c>
    </row>
    <row r="10" spans="1:20" s="2" customFormat="1" ht="18.75" customHeight="1" x14ac:dyDescent="0.25">
      <c r="A10" s="17">
        <v>6</v>
      </c>
      <c r="B10" s="18" t="s">
        <v>20</v>
      </c>
      <c r="C10" s="32">
        <f t="shared" si="2"/>
        <v>920</v>
      </c>
      <c r="D10" s="33">
        <v>279</v>
      </c>
      <c r="E10" s="33">
        <v>280</v>
      </c>
      <c r="F10" s="33">
        <v>160</v>
      </c>
      <c r="G10" s="33">
        <v>201</v>
      </c>
      <c r="H10" s="32">
        <f t="shared" si="3"/>
        <v>916</v>
      </c>
      <c r="I10" s="33">
        <v>279</v>
      </c>
      <c r="J10" s="33">
        <v>280</v>
      </c>
      <c r="K10" s="33">
        <v>160</v>
      </c>
      <c r="L10" s="33">
        <v>197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4</v>
      </c>
      <c r="S10" s="34">
        <f t="shared" si="0"/>
        <v>4</v>
      </c>
      <c r="T10" s="35">
        <f t="shared" si="1"/>
        <v>0.43478260869565216</v>
      </c>
    </row>
    <row r="11" spans="1:20" s="2" customFormat="1" ht="18.75" customHeight="1" x14ac:dyDescent="0.25">
      <c r="A11" s="17">
        <v>7</v>
      </c>
      <c r="B11" s="18" t="s">
        <v>21</v>
      </c>
      <c r="C11" s="32">
        <f t="shared" si="2"/>
        <v>169</v>
      </c>
      <c r="D11" s="33">
        <v>48</v>
      </c>
      <c r="E11" s="33">
        <v>42</v>
      </c>
      <c r="F11" s="33">
        <v>37</v>
      </c>
      <c r="G11" s="33">
        <v>42</v>
      </c>
      <c r="H11" s="32">
        <f t="shared" si="3"/>
        <v>169</v>
      </c>
      <c r="I11" s="33">
        <v>48</v>
      </c>
      <c r="J11" s="33">
        <v>42</v>
      </c>
      <c r="K11" s="33">
        <v>37</v>
      </c>
      <c r="L11" s="33">
        <v>42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f t="shared" si="0"/>
        <v>0</v>
      </c>
      <c r="T11" s="35">
        <f t="shared" si="1"/>
        <v>0</v>
      </c>
    </row>
    <row r="12" spans="1:20" s="2" customFormat="1" ht="18.75" customHeight="1" x14ac:dyDescent="0.25">
      <c r="A12" s="17">
        <v>8</v>
      </c>
      <c r="B12" s="18" t="s">
        <v>22</v>
      </c>
      <c r="C12" s="32">
        <f t="shared" si="2"/>
        <v>405</v>
      </c>
      <c r="D12" s="33">
        <v>130</v>
      </c>
      <c r="E12" s="33">
        <v>117</v>
      </c>
      <c r="F12" s="33">
        <v>76</v>
      </c>
      <c r="G12" s="33">
        <v>82</v>
      </c>
      <c r="H12" s="32">
        <f t="shared" si="3"/>
        <v>403</v>
      </c>
      <c r="I12" s="33">
        <v>130</v>
      </c>
      <c r="J12" s="33">
        <v>117</v>
      </c>
      <c r="K12" s="33">
        <v>74</v>
      </c>
      <c r="L12" s="33">
        <v>82</v>
      </c>
      <c r="M12" s="34">
        <v>1</v>
      </c>
      <c r="N12" s="34">
        <v>0</v>
      </c>
      <c r="O12" s="34">
        <v>0</v>
      </c>
      <c r="P12" s="34">
        <v>0</v>
      </c>
      <c r="Q12" s="34">
        <v>1</v>
      </c>
      <c r="R12" s="34">
        <v>0</v>
      </c>
      <c r="S12" s="34">
        <f t="shared" si="0"/>
        <v>1</v>
      </c>
      <c r="T12" s="35">
        <f t="shared" si="1"/>
        <v>0.24691358024691357</v>
      </c>
    </row>
    <row r="13" spans="1:20" s="2" customFormat="1" ht="18.75" customHeight="1" x14ac:dyDescent="0.25">
      <c r="A13" s="17">
        <v>9</v>
      </c>
      <c r="B13" s="18" t="s">
        <v>23</v>
      </c>
      <c r="C13" s="32">
        <f t="shared" si="2"/>
        <v>410</v>
      </c>
      <c r="D13" s="33">
        <v>143</v>
      </c>
      <c r="E13" s="33">
        <v>88</v>
      </c>
      <c r="F13" s="33">
        <v>66</v>
      </c>
      <c r="G13" s="33">
        <v>113</v>
      </c>
      <c r="H13" s="32">
        <f t="shared" si="3"/>
        <v>405</v>
      </c>
      <c r="I13" s="33">
        <v>143</v>
      </c>
      <c r="J13" s="33">
        <v>85</v>
      </c>
      <c r="K13" s="33">
        <v>65</v>
      </c>
      <c r="L13" s="33">
        <v>112</v>
      </c>
      <c r="M13" s="34">
        <v>2</v>
      </c>
      <c r="N13" s="34">
        <v>0</v>
      </c>
      <c r="O13" s="34">
        <v>1</v>
      </c>
      <c r="P13" s="34">
        <v>1</v>
      </c>
      <c r="Q13" s="34">
        <v>1</v>
      </c>
      <c r="R13" s="34">
        <v>0</v>
      </c>
      <c r="S13" s="34">
        <f t="shared" si="0"/>
        <v>3</v>
      </c>
      <c r="T13" s="35">
        <f t="shared" si="1"/>
        <v>0.73170731707317072</v>
      </c>
    </row>
    <row r="14" spans="1:20" s="2" customFormat="1" ht="18.75" customHeight="1" x14ac:dyDescent="0.25">
      <c r="A14" s="41">
        <v>10</v>
      </c>
      <c r="B14" s="42" t="s">
        <v>24</v>
      </c>
      <c r="C14" s="43">
        <f t="shared" si="2"/>
        <v>439</v>
      </c>
      <c r="D14" s="44">
        <v>142</v>
      </c>
      <c r="E14" s="44">
        <v>118</v>
      </c>
      <c r="F14" s="44">
        <v>75</v>
      </c>
      <c r="G14" s="44">
        <v>104</v>
      </c>
      <c r="H14" s="43">
        <f t="shared" si="3"/>
        <v>440</v>
      </c>
      <c r="I14" s="44">
        <v>141</v>
      </c>
      <c r="J14" s="44">
        <v>118</v>
      </c>
      <c r="K14" s="44">
        <v>77</v>
      </c>
      <c r="L14" s="44">
        <v>104</v>
      </c>
      <c r="M14" s="45">
        <v>0</v>
      </c>
      <c r="N14" s="45">
        <v>2</v>
      </c>
      <c r="O14" s="45">
        <v>1</v>
      </c>
      <c r="P14" s="45">
        <v>0</v>
      </c>
      <c r="Q14" s="45">
        <v>0</v>
      </c>
      <c r="R14" s="45">
        <v>0</v>
      </c>
      <c r="S14" s="45">
        <f t="shared" si="0"/>
        <v>1</v>
      </c>
      <c r="T14" s="46">
        <f t="shared" si="1"/>
        <v>0.22779043280182232</v>
      </c>
    </row>
    <row r="15" spans="1:20" s="2" customFormat="1" ht="18.75" customHeight="1" x14ac:dyDescent="0.25">
      <c r="A15" s="41">
        <v>11</v>
      </c>
      <c r="B15" s="42" t="s">
        <v>25</v>
      </c>
      <c r="C15" s="47">
        <f t="shared" si="2"/>
        <v>241</v>
      </c>
      <c r="D15" s="48">
        <v>66</v>
      </c>
      <c r="E15" s="48">
        <v>67</v>
      </c>
      <c r="F15" s="48">
        <v>54</v>
      </c>
      <c r="G15" s="48">
        <v>54</v>
      </c>
      <c r="H15" s="47">
        <f t="shared" si="3"/>
        <v>235</v>
      </c>
      <c r="I15" s="48">
        <v>65</v>
      </c>
      <c r="J15" s="48">
        <v>64</v>
      </c>
      <c r="K15" s="48">
        <v>52</v>
      </c>
      <c r="L15" s="48">
        <v>54</v>
      </c>
      <c r="M15" s="45">
        <v>3</v>
      </c>
      <c r="N15" s="45">
        <v>0</v>
      </c>
      <c r="O15" s="45">
        <v>1</v>
      </c>
      <c r="P15" s="45">
        <v>2</v>
      </c>
      <c r="Q15" s="45">
        <v>0</v>
      </c>
      <c r="R15" s="45">
        <v>0</v>
      </c>
      <c r="S15" s="45">
        <f t="shared" si="0"/>
        <v>3</v>
      </c>
      <c r="T15" s="46">
        <f t="shared" si="1"/>
        <v>1.2448132780082988</v>
      </c>
    </row>
    <row r="16" spans="1:20" s="2" customFormat="1" ht="18.75" customHeight="1" x14ac:dyDescent="0.25">
      <c r="A16" s="41">
        <v>12</v>
      </c>
      <c r="B16" s="42" t="s">
        <v>26</v>
      </c>
      <c r="C16" s="43">
        <f t="shared" si="2"/>
        <v>281</v>
      </c>
      <c r="D16" s="44">
        <v>97</v>
      </c>
      <c r="E16" s="44">
        <v>63</v>
      </c>
      <c r="F16" s="44">
        <v>57</v>
      </c>
      <c r="G16" s="44">
        <v>64</v>
      </c>
      <c r="H16" s="43">
        <f t="shared" si="3"/>
        <v>284</v>
      </c>
      <c r="I16" s="44">
        <v>98</v>
      </c>
      <c r="J16" s="44">
        <v>63</v>
      </c>
      <c r="K16" s="44">
        <v>59</v>
      </c>
      <c r="L16" s="44">
        <v>64</v>
      </c>
      <c r="M16" s="45">
        <v>0</v>
      </c>
      <c r="N16" s="45">
        <v>4</v>
      </c>
      <c r="O16" s="45">
        <v>0</v>
      </c>
      <c r="P16" s="45">
        <v>1</v>
      </c>
      <c r="Q16" s="45">
        <v>0</v>
      </c>
      <c r="R16" s="45">
        <v>0</v>
      </c>
      <c r="S16" s="45">
        <f t="shared" si="0"/>
        <v>1</v>
      </c>
      <c r="T16" s="46">
        <f t="shared" si="1"/>
        <v>0.35587188612099646</v>
      </c>
    </row>
    <row r="17" spans="1:20" s="2" customFormat="1" ht="18.75" customHeight="1" x14ac:dyDescent="0.25">
      <c r="A17" s="41">
        <v>13</v>
      </c>
      <c r="B17" s="42" t="s">
        <v>27</v>
      </c>
      <c r="C17" s="43">
        <f t="shared" si="2"/>
        <v>188</v>
      </c>
      <c r="D17" s="44">
        <v>51</v>
      </c>
      <c r="E17" s="44">
        <v>48</v>
      </c>
      <c r="F17" s="44">
        <v>47</v>
      </c>
      <c r="G17" s="44">
        <v>42</v>
      </c>
      <c r="H17" s="43">
        <f t="shared" si="3"/>
        <v>186</v>
      </c>
      <c r="I17" s="44">
        <v>50</v>
      </c>
      <c r="J17" s="44">
        <v>48</v>
      </c>
      <c r="K17" s="44">
        <v>47</v>
      </c>
      <c r="L17" s="44">
        <v>41</v>
      </c>
      <c r="M17" s="45">
        <v>2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si="0"/>
        <v>0</v>
      </c>
      <c r="T17" s="46">
        <f t="shared" si="1"/>
        <v>0</v>
      </c>
    </row>
    <row r="18" spans="1:20" s="2" customFormat="1" ht="18.75" customHeight="1" x14ac:dyDescent="0.25">
      <c r="A18" s="17">
        <v>14</v>
      </c>
      <c r="B18" s="18" t="s">
        <v>28</v>
      </c>
      <c r="C18" s="32">
        <f t="shared" si="2"/>
        <v>235</v>
      </c>
      <c r="D18" s="33">
        <v>70</v>
      </c>
      <c r="E18" s="33">
        <v>64</v>
      </c>
      <c r="F18" s="33">
        <v>40</v>
      </c>
      <c r="G18" s="33">
        <v>61</v>
      </c>
      <c r="H18" s="32">
        <f t="shared" si="3"/>
        <v>234</v>
      </c>
      <c r="I18" s="33">
        <v>70</v>
      </c>
      <c r="J18" s="33">
        <v>64</v>
      </c>
      <c r="K18" s="33">
        <v>39</v>
      </c>
      <c r="L18" s="33">
        <v>61</v>
      </c>
      <c r="M18" s="36">
        <v>0</v>
      </c>
      <c r="N18" s="34">
        <v>0</v>
      </c>
      <c r="O18" s="34">
        <v>0</v>
      </c>
      <c r="P18" s="34">
        <v>0</v>
      </c>
      <c r="Q18" s="34">
        <v>1</v>
      </c>
      <c r="R18" s="34">
        <v>0</v>
      </c>
      <c r="S18" s="34">
        <f t="shared" si="0"/>
        <v>1</v>
      </c>
      <c r="T18" s="35">
        <f t="shared" si="1"/>
        <v>0.42553191489361702</v>
      </c>
    </row>
    <row r="19" spans="1:20" s="2" customFormat="1" ht="18.75" customHeight="1" x14ac:dyDescent="0.25">
      <c r="A19" s="17">
        <v>15</v>
      </c>
      <c r="B19" s="18" t="s">
        <v>29</v>
      </c>
      <c r="C19" s="32">
        <f t="shared" si="2"/>
        <v>272</v>
      </c>
      <c r="D19" s="33">
        <v>80</v>
      </c>
      <c r="E19" s="33">
        <v>81</v>
      </c>
      <c r="F19" s="33">
        <v>60</v>
      </c>
      <c r="G19" s="33">
        <v>51</v>
      </c>
      <c r="H19" s="32">
        <f t="shared" si="3"/>
        <v>270</v>
      </c>
      <c r="I19" s="33">
        <v>79</v>
      </c>
      <c r="J19" s="33">
        <v>80</v>
      </c>
      <c r="K19" s="33">
        <v>60</v>
      </c>
      <c r="L19" s="33">
        <v>51</v>
      </c>
      <c r="M19" s="34">
        <v>2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f t="shared" si="0"/>
        <v>0</v>
      </c>
      <c r="T19" s="35">
        <f t="shared" si="1"/>
        <v>0</v>
      </c>
    </row>
    <row r="20" spans="1:20" s="2" customFormat="1" ht="18.75" customHeight="1" x14ac:dyDescent="0.2">
      <c r="A20" s="62" t="s">
        <v>30</v>
      </c>
      <c r="B20" s="62"/>
      <c r="C20" s="3">
        <f>SUM(C5:C19)</f>
        <v>5939</v>
      </c>
      <c r="D20" s="3">
        <f t="shared" ref="D20:L20" si="4">SUM(D5:D19)</f>
        <v>1790</v>
      </c>
      <c r="E20" s="3">
        <f t="shared" si="4"/>
        <v>1594</v>
      </c>
      <c r="F20" s="3">
        <f t="shared" si="4"/>
        <v>1172</v>
      </c>
      <c r="G20" s="3">
        <f t="shared" si="4"/>
        <v>1383</v>
      </c>
      <c r="H20" s="3">
        <f t="shared" si="4"/>
        <v>5909</v>
      </c>
      <c r="I20" s="3">
        <f t="shared" si="4"/>
        <v>1787</v>
      </c>
      <c r="J20" s="3">
        <f t="shared" si="4"/>
        <v>1587</v>
      </c>
      <c r="K20" s="3">
        <f t="shared" si="4"/>
        <v>1164</v>
      </c>
      <c r="L20" s="3">
        <f t="shared" si="4"/>
        <v>1371</v>
      </c>
      <c r="M20" s="3">
        <f>SUM(M5:M19)</f>
        <v>11</v>
      </c>
      <c r="N20" s="3">
        <f>SUM(N5:N19)</f>
        <v>7</v>
      </c>
      <c r="O20" s="3">
        <f>SUM(O5:O19)</f>
        <v>3</v>
      </c>
      <c r="P20" s="3">
        <f>SUM(P6:P19)</f>
        <v>5</v>
      </c>
      <c r="Q20" s="3">
        <f>SUM(Q5:Q19)</f>
        <v>8</v>
      </c>
      <c r="R20" s="3">
        <f>SUM(R5:R19)</f>
        <v>10</v>
      </c>
      <c r="S20" s="3">
        <f>SUM(S5:S19)</f>
        <v>26</v>
      </c>
      <c r="T20" s="4">
        <f t="shared" si="1"/>
        <v>0.43778413874389627</v>
      </c>
    </row>
    <row r="21" spans="1:20" s="2" customFormat="1" ht="15.75" x14ac:dyDescent="0.25">
      <c r="L21" s="63" t="s">
        <v>31</v>
      </c>
      <c r="M21" s="63"/>
      <c r="N21" s="63"/>
      <c r="O21" s="63"/>
      <c r="P21" s="63"/>
      <c r="Q21" s="63"/>
      <c r="R21" s="63"/>
      <c r="S21" s="63"/>
      <c r="T21" s="63"/>
    </row>
    <row r="22" spans="1:20" s="2" customFormat="1" ht="15.75" x14ac:dyDescent="0.25">
      <c r="A22" s="59" t="s">
        <v>32</v>
      </c>
      <c r="B22" s="59"/>
      <c r="L22" s="60" t="s">
        <v>33</v>
      </c>
      <c r="M22" s="60"/>
      <c r="N22" s="60"/>
      <c r="O22" s="60"/>
      <c r="P22" s="60"/>
      <c r="Q22" s="60"/>
      <c r="R22" s="60"/>
      <c r="S22" s="60"/>
      <c r="T22" s="60"/>
    </row>
    <row r="23" spans="1:20" s="2" customFormat="1" ht="15.75" x14ac:dyDescent="0.25">
      <c r="L23" s="60" t="s">
        <v>34</v>
      </c>
      <c r="M23" s="60"/>
      <c r="N23" s="60"/>
      <c r="O23" s="60"/>
      <c r="P23" s="60"/>
      <c r="Q23" s="60"/>
      <c r="R23" s="60"/>
      <c r="S23" s="60"/>
      <c r="T23" s="60"/>
    </row>
    <row r="24" spans="1:20" s="2" customFormat="1" ht="15.75" x14ac:dyDescent="0.25">
      <c r="L24" s="5"/>
      <c r="P24" s="5"/>
      <c r="Q24" s="5"/>
    </row>
    <row r="25" spans="1:20" s="2" customFormat="1" ht="15.75" x14ac:dyDescent="0.25">
      <c r="L25" s="5"/>
      <c r="P25" s="5"/>
      <c r="Q25" s="5"/>
    </row>
    <row r="26" spans="1:20" s="2" customFormat="1" ht="15.75" x14ac:dyDescent="0.25">
      <c r="L26" s="5"/>
      <c r="P26" s="5"/>
      <c r="Q26" s="5"/>
    </row>
    <row r="27" spans="1:20" s="2" customFormat="1" ht="15.75" x14ac:dyDescent="0.25">
      <c r="A27" s="59"/>
      <c r="B27" s="59"/>
      <c r="L27" s="60" t="s">
        <v>35</v>
      </c>
      <c r="M27" s="60"/>
      <c r="N27" s="60"/>
      <c r="O27" s="60"/>
      <c r="P27" s="60"/>
      <c r="Q27" s="60"/>
      <c r="R27" s="60"/>
      <c r="S27" s="60"/>
      <c r="T27" s="60"/>
    </row>
  </sheetData>
  <mergeCells count="18">
    <mergeCell ref="A27:B27"/>
    <mergeCell ref="L27:T27"/>
    <mergeCell ref="T3:T4"/>
    <mergeCell ref="A20:B20"/>
    <mergeCell ref="L21:T21"/>
    <mergeCell ref="A22:B22"/>
    <mergeCell ref="L22:T22"/>
    <mergeCell ref="L23:T23"/>
    <mergeCell ref="A1:T1"/>
    <mergeCell ref="A2:T2"/>
    <mergeCell ref="A3:A4"/>
    <mergeCell ref="B3:B4"/>
    <mergeCell ref="C3:G3"/>
    <mergeCell ref="H3:L3"/>
    <mergeCell ref="M3:M4"/>
    <mergeCell ref="N3:N4"/>
    <mergeCell ref="O3:R3"/>
    <mergeCell ref="S3:S4"/>
  </mergeCells>
  <printOptions horizontalCentered="1"/>
  <pageMargins left="0.2" right="0.2" top="0.42" bottom="0.28000000000000003" header="0.2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7"/>
  <sheetViews>
    <sheetView zoomScale="85" zoomScaleNormal="85" workbookViewId="0">
      <selection activeCell="A20" sqref="A20:IV20"/>
    </sheetView>
  </sheetViews>
  <sheetFormatPr defaultRowHeight="18.75" x14ac:dyDescent="0.2"/>
  <cols>
    <col min="1" max="1" width="5" style="7" bestFit="1" customWidth="1"/>
    <col min="2" max="2" width="22.140625" style="7" bestFit="1" customWidth="1"/>
    <col min="3" max="3" width="6.5703125" style="7" bestFit="1" customWidth="1"/>
    <col min="4" max="4" width="5.85546875" style="7" bestFit="1" customWidth="1"/>
    <col min="5" max="5" width="7.140625" style="7" bestFit="1" customWidth="1"/>
    <col min="6" max="6" width="4.7109375" style="7" bestFit="1" customWidth="1"/>
    <col min="7" max="7" width="7.140625" style="7" bestFit="1" customWidth="1"/>
    <col min="8" max="8" width="4" style="7" bestFit="1" customWidth="1"/>
    <col min="9" max="9" width="6" style="7" bestFit="1" customWidth="1"/>
    <col min="10" max="10" width="4" style="7" bestFit="1" customWidth="1"/>
    <col min="11" max="11" width="6" style="7" bestFit="1" customWidth="1"/>
    <col min="12" max="12" width="4.7109375" style="7" bestFit="1" customWidth="1"/>
    <col min="13" max="13" width="7.140625" style="7" bestFit="1" customWidth="1"/>
    <col min="14" max="14" width="5.85546875" style="7" bestFit="1" customWidth="1"/>
    <col min="15" max="15" width="7.140625" style="7" bestFit="1" customWidth="1"/>
    <col min="16" max="16" width="5.85546875" style="7" bestFit="1" customWidth="1"/>
    <col min="17" max="17" width="7.140625" style="7" bestFit="1" customWidth="1"/>
    <col min="18" max="18" width="4.7109375" style="7" bestFit="1" customWidth="1"/>
    <col min="19" max="19" width="7.140625" style="7" bestFit="1" customWidth="1"/>
    <col min="20" max="20" width="4" style="7" bestFit="1" customWidth="1"/>
    <col min="21" max="21" width="6" style="7" bestFit="1" customWidth="1"/>
    <col min="22" max="22" width="7.85546875" style="1" bestFit="1" customWidth="1"/>
    <col min="23" max="16384" width="9.140625" style="7"/>
  </cols>
  <sheetData>
    <row r="1" spans="1:23" ht="33" customHeight="1" x14ac:dyDescent="0.2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"/>
    </row>
    <row r="2" spans="1:23" ht="18.75" customHeight="1" x14ac:dyDescent="0.2">
      <c r="A2" s="67" t="s">
        <v>37</v>
      </c>
      <c r="B2" s="68" t="s">
        <v>38</v>
      </c>
      <c r="C2" s="68" t="s">
        <v>39</v>
      </c>
      <c r="D2" s="62" t="s">
        <v>40</v>
      </c>
      <c r="E2" s="62"/>
      <c r="F2" s="62"/>
      <c r="G2" s="62"/>
      <c r="H2" s="62"/>
      <c r="I2" s="62"/>
      <c r="J2" s="62"/>
      <c r="K2" s="62"/>
      <c r="L2" s="62" t="s">
        <v>41</v>
      </c>
      <c r="M2" s="62"/>
      <c r="N2" s="62"/>
      <c r="O2" s="62"/>
      <c r="P2" s="62"/>
      <c r="Q2" s="62"/>
      <c r="R2" s="62"/>
      <c r="S2" s="62"/>
      <c r="T2" s="62"/>
      <c r="U2" s="62"/>
      <c r="V2" s="8"/>
    </row>
    <row r="3" spans="1:23" ht="17.25" customHeight="1" x14ac:dyDescent="0.2">
      <c r="A3" s="67"/>
      <c r="B3" s="68"/>
      <c r="C3" s="68"/>
      <c r="D3" s="62" t="s">
        <v>42</v>
      </c>
      <c r="E3" s="62"/>
      <c r="F3" s="62" t="s">
        <v>43</v>
      </c>
      <c r="G3" s="62"/>
      <c r="H3" s="62" t="s">
        <v>44</v>
      </c>
      <c r="I3" s="62"/>
      <c r="J3" s="62" t="s">
        <v>45</v>
      </c>
      <c r="K3" s="62"/>
      <c r="L3" s="62" t="s">
        <v>46</v>
      </c>
      <c r="M3" s="62"/>
      <c r="N3" s="62" t="s">
        <v>43</v>
      </c>
      <c r="O3" s="62"/>
      <c r="P3" s="62" t="s">
        <v>44</v>
      </c>
      <c r="Q3" s="62"/>
      <c r="R3" s="62" t="s">
        <v>45</v>
      </c>
      <c r="S3" s="62"/>
      <c r="T3" s="62" t="s">
        <v>47</v>
      </c>
      <c r="U3" s="62"/>
      <c r="V3" s="8"/>
    </row>
    <row r="4" spans="1:23" x14ac:dyDescent="0.2">
      <c r="A4" s="67"/>
      <c r="B4" s="68"/>
      <c r="C4" s="68"/>
      <c r="D4" s="9" t="s">
        <v>48</v>
      </c>
      <c r="E4" s="9" t="s">
        <v>49</v>
      </c>
      <c r="F4" s="9" t="s">
        <v>48</v>
      </c>
      <c r="G4" s="9" t="s">
        <v>49</v>
      </c>
      <c r="H4" s="9" t="s">
        <v>48</v>
      </c>
      <c r="I4" s="9" t="s">
        <v>49</v>
      </c>
      <c r="J4" s="9" t="s">
        <v>48</v>
      </c>
      <c r="K4" s="9" t="s">
        <v>49</v>
      </c>
      <c r="L4" s="9" t="s">
        <v>48</v>
      </c>
      <c r="M4" s="9" t="s">
        <v>49</v>
      </c>
      <c r="N4" s="9" t="s">
        <v>48</v>
      </c>
      <c r="O4" s="9" t="s">
        <v>49</v>
      </c>
      <c r="P4" s="9" t="s">
        <v>48</v>
      </c>
      <c r="Q4" s="9" t="s">
        <v>49</v>
      </c>
      <c r="R4" s="9" t="s">
        <v>48</v>
      </c>
      <c r="S4" s="9" t="s">
        <v>49</v>
      </c>
      <c r="T4" s="9" t="s">
        <v>48</v>
      </c>
      <c r="U4" s="9" t="s">
        <v>49</v>
      </c>
      <c r="V4" s="8"/>
    </row>
    <row r="5" spans="1:23" s="16" customFormat="1" ht="18.75" customHeight="1" x14ac:dyDescent="0.2">
      <c r="A5" s="10">
        <v>1</v>
      </c>
      <c r="B5" s="11" t="s">
        <v>15</v>
      </c>
      <c r="C5" s="12">
        <f t="shared" ref="C5:C19" si="0">SUM(D5,F5,H5,J5,V5)</f>
        <v>126</v>
      </c>
      <c r="D5" s="11">
        <v>119</v>
      </c>
      <c r="E5" s="13">
        <f t="shared" ref="E5:E20" si="1">D5/C5*100</f>
        <v>94.444444444444443</v>
      </c>
      <c r="F5" s="11">
        <v>7</v>
      </c>
      <c r="G5" s="13">
        <f t="shared" ref="G5:G20" si="2">F5/C5*100</f>
        <v>5.5555555555555554</v>
      </c>
      <c r="H5" s="11">
        <v>0</v>
      </c>
      <c r="I5" s="13">
        <f t="shared" ref="I5:I20" si="3">H5/C5*100</f>
        <v>0</v>
      </c>
      <c r="J5" s="11">
        <v>0</v>
      </c>
      <c r="K5" s="13">
        <f t="shared" ref="K5:K20" si="4">J5/C5*100</f>
        <v>0</v>
      </c>
      <c r="L5" s="11">
        <v>19</v>
      </c>
      <c r="M5" s="13">
        <f t="shared" ref="M5:M20" si="5">L5/C5*100</f>
        <v>15.079365079365079</v>
      </c>
      <c r="N5" s="11">
        <v>47</v>
      </c>
      <c r="O5" s="13">
        <f t="shared" ref="O5:O20" si="6">N5/C5*100</f>
        <v>37.301587301587304</v>
      </c>
      <c r="P5" s="11">
        <v>54</v>
      </c>
      <c r="Q5" s="13">
        <f t="shared" ref="Q5:Q20" si="7">P5/C5*100</f>
        <v>42.857142857142854</v>
      </c>
      <c r="R5" s="11">
        <v>6</v>
      </c>
      <c r="S5" s="13">
        <f t="shared" ref="S5:S20" si="8">R5/C5*100</f>
        <v>4.7619047619047619</v>
      </c>
      <c r="T5" s="11">
        <v>0</v>
      </c>
      <c r="U5" s="13">
        <f t="shared" ref="U5:U20" si="9">T5/C5*100</f>
        <v>0</v>
      </c>
      <c r="V5" s="14"/>
      <c r="W5" s="15"/>
    </row>
    <row r="6" spans="1:23" s="16" customFormat="1" ht="18.75" customHeight="1" x14ac:dyDescent="0.2">
      <c r="A6" s="10">
        <v>2</v>
      </c>
      <c r="B6" s="11" t="s">
        <v>16</v>
      </c>
      <c r="C6" s="12">
        <f t="shared" si="0"/>
        <v>87</v>
      </c>
      <c r="D6" s="11">
        <v>75</v>
      </c>
      <c r="E6" s="13">
        <f t="shared" si="1"/>
        <v>86.206896551724128</v>
      </c>
      <c r="F6" s="11">
        <v>12</v>
      </c>
      <c r="G6" s="13">
        <f t="shared" si="2"/>
        <v>13.793103448275861</v>
      </c>
      <c r="H6" s="11">
        <v>0</v>
      </c>
      <c r="I6" s="13">
        <f t="shared" si="3"/>
        <v>0</v>
      </c>
      <c r="J6" s="11">
        <v>0</v>
      </c>
      <c r="K6" s="13">
        <f t="shared" si="4"/>
        <v>0</v>
      </c>
      <c r="L6" s="11">
        <v>22</v>
      </c>
      <c r="M6" s="13">
        <f t="shared" si="5"/>
        <v>25.287356321839084</v>
      </c>
      <c r="N6" s="11">
        <v>40</v>
      </c>
      <c r="O6" s="13">
        <f t="shared" si="6"/>
        <v>45.977011494252871</v>
      </c>
      <c r="P6" s="11">
        <v>25</v>
      </c>
      <c r="Q6" s="13">
        <f t="shared" si="7"/>
        <v>28.735632183908045</v>
      </c>
      <c r="R6" s="11">
        <v>0</v>
      </c>
      <c r="S6" s="13">
        <f t="shared" si="8"/>
        <v>0</v>
      </c>
      <c r="T6" s="11">
        <v>0</v>
      </c>
      <c r="U6" s="13">
        <f t="shared" si="9"/>
        <v>0</v>
      </c>
      <c r="V6" s="14"/>
    </row>
    <row r="7" spans="1:23" s="16" customFormat="1" ht="18.75" customHeight="1" x14ac:dyDescent="0.2">
      <c r="A7" s="10">
        <v>3</v>
      </c>
      <c r="B7" s="11" t="s">
        <v>17</v>
      </c>
      <c r="C7" s="12">
        <f t="shared" si="0"/>
        <v>126</v>
      </c>
      <c r="D7" s="11">
        <v>105</v>
      </c>
      <c r="E7" s="13">
        <f t="shared" si="1"/>
        <v>83.333333333333343</v>
      </c>
      <c r="F7" s="11">
        <v>21</v>
      </c>
      <c r="G7" s="13">
        <f t="shared" si="2"/>
        <v>16.666666666666664</v>
      </c>
      <c r="H7" s="11">
        <v>0</v>
      </c>
      <c r="I7" s="13">
        <f t="shared" si="3"/>
        <v>0</v>
      </c>
      <c r="J7" s="11">
        <v>0</v>
      </c>
      <c r="K7" s="13">
        <f t="shared" si="4"/>
        <v>0</v>
      </c>
      <c r="L7" s="11">
        <v>18</v>
      </c>
      <c r="M7" s="13">
        <f t="shared" si="5"/>
        <v>14.285714285714285</v>
      </c>
      <c r="N7" s="11">
        <v>46</v>
      </c>
      <c r="O7" s="13">
        <f t="shared" si="6"/>
        <v>36.507936507936506</v>
      </c>
      <c r="P7" s="11">
        <v>47</v>
      </c>
      <c r="Q7" s="13">
        <f t="shared" si="7"/>
        <v>37.301587301587304</v>
      </c>
      <c r="R7" s="11">
        <v>15</v>
      </c>
      <c r="S7" s="13">
        <f t="shared" si="8"/>
        <v>11.904761904761903</v>
      </c>
      <c r="T7" s="11">
        <v>0</v>
      </c>
      <c r="U7" s="13">
        <f t="shared" si="9"/>
        <v>0</v>
      </c>
      <c r="V7" s="14"/>
    </row>
    <row r="8" spans="1:23" s="16" customFormat="1" ht="18.75" customHeight="1" x14ac:dyDescent="0.2">
      <c r="A8" s="10">
        <v>4</v>
      </c>
      <c r="B8" s="11" t="s">
        <v>18</v>
      </c>
      <c r="C8" s="12">
        <f t="shared" si="0"/>
        <v>179</v>
      </c>
      <c r="D8" s="11">
        <v>153</v>
      </c>
      <c r="E8" s="13">
        <f t="shared" si="1"/>
        <v>85.47486033519553</v>
      </c>
      <c r="F8" s="11">
        <v>26</v>
      </c>
      <c r="G8" s="13">
        <f t="shared" si="2"/>
        <v>14.52513966480447</v>
      </c>
      <c r="H8" s="11">
        <v>0</v>
      </c>
      <c r="I8" s="13">
        <f t="shared" si="3"/>
        <v>0</v>
      </c>
      <c r="J8" s="11">
        <v>0</v>
      </c>
      <c r="K8" s="13">
        <f t="shared" si="4"/>
        <v>0</v>
      </c>
      <c r="L8" s="11">
        <v>60</v>
      </c>
      <c r="M8" s="13">
        <f t="shared" si="5"/>
        <v>33.519553072625698</v>
      </c>
      <c r="N8" s="11">
        <v>86</v>
      </c>
      <c r="O8" s="13">
        <f t="shared" si="6"/>
        <v>48.044692737430168</v>
      </c>
      <c r="P8" s="11">
        <v>33</v>
      </c>
      <c r="Q8" s="13">
        <f t="shared" si="7"/>
        <v>18.435754189944134</v>
      </c>
      <c r="R8" s="11">
        <v>0</v>
      </c>
      <c r="S8" s="13">
        <f t="shared" si="8"/>
        <v>0</v>
      </c>
      <c r="T8" s="11">
        <v>0</v>
      </c>
      <c r="U8" s="13">
        <f t="shared" si="9"/>
        <v>0</v>
      </c>
      <c r="V8" s="14"/>
    </row>
    <row r="9" spans="1:23" s="16" customFormat="1" ht="18.75" customHeight="1" x14ac:dyDescent="0.2">
      <c r="A9" s="17">
        <v>5</v>
      </c>
      <c r="B9" s="18" t="s">
        <v>19</v>
      </c>
      <c r="C9" s="12">
        <f t="shared" si="0"/>
        <v>166</v>
      </c>
      <c r="D9" s="11">
        <v>150</v>
      </c>
      <c r="E9" s="13">
        <f t="shared" si="1"/>
        <v>90.361445783132538</v>
      </c>
      <c r="F9" s="11">
        <v>16</v>
      </c>
      <c r="G9" s="13">
        <f t="shared" si="2"/>
        <v>9.6385542168674707</v>
      </c>
      <c r="H9" s="11">
        <v>0</v>
      </c>
      <c r="I9" s="13">
        <f t="shared" si="3"/>
        <v>0</v>
      </c>
      <c r="J9" s="11">
        <v>0</v>
      </c>
      <c r="K9" s="13">
        <f t="shared" si="4"/>
        <v>0</v>
      </c>
      <c r="L9" s="11">
        <v>42</v>
      </c>
      <c r="M9" s="13">
        <f t="shared" si="5"/>
        <v>25.301204819277107</v>
      </c>
      <c r="N9" s="11">
        <v>73</v>
      </c>
      <c r="O9" s="13">
        <f t="shared" si="6"/>
        <v>43.975903614457827</v>
      </c>
      <c r="P9" s="11">
        <v>47</v>
      </c>
      <c r="Q9" s="13">
        <f t="shared" si="7"/>
        <v>28.313253012048197</v>
      </c>
      <c r="R9" s="11">
        <v>4</v>
      </c>
      <c r="S9" s="13">
        <f t="shared" si="8"/>
        <v>2.4096385542168677</v>
      </c>
      <c r="T9" s="11">
        <v>0</v>
      </c>
      <c r="U9" s="13">
        <f t="shared" si="9"/>
        <v>0</v>
      </c>
      <c r="V9" s="14"/>
    </row>
    <row r="10" spans="1:23" s="16" customFormat="1" ht="18.75" customHeight="1" x14ac:dyDescent="0.2">
      <c r="A10" s="17">
        <v>6</v>
      </c>
      <c r="B10" s="18" t="s">
        <v>20</v>
      </c>
      <c r="C10" s="12">
        <f t="shared" si="0"/>
        <v>279</v>
      </c>
      <c r="D10" s="11">
        <v>258</v>
      </c>
      <c r="E10" s="13">
        <f t="shared" si="1"/>
        <v>92.473118279569889</v>
      </c>
      <c r="F10" s="11">
        <v>21</v>
      </c>
      <c r="G10" s="13">
        <f t="shared" si="2"/>
        <v>7.5268817204301079</v>
      </c>
      <c r="H10" s="11">
        <v>0</v>
      </c>
      <c r="I10" s="13">
        <f t="shared" si="3"/>
        <v>0</v>
      </c>
      <c r="J10" s="11">
        <v>0</v>
      </c>
      <c r="K10" s="13">
        <f t="shared" si="4"/>
        <v>0</v>
      </c>
      <c r="L10" s="11">
        <v>80</v>
      </c>
      <c r="M10" s="13">
        <f t="shared" si="5"/>
        <v>28.673835125448026</v>
      </c>
      <c r="N10" s="11">
        <v>107</v>
      </c>
      <c r="O10" s="13">
        <f t="shared" si="6"/>
        <v>38.351254480286741</v>
      </c>
      <c r="P10" s="11">
        <v>74</v>
      </c>
      <c r="Q10" s="13">
        <f t="shared" si="7"/>
        <v>26.523297491039425</v>
      </c>
      <c r="R10" s="11">
        <v>18</v>
      </c>
      <c r="S10" s="13">
        <f t="shared" si="8"/>
        <v>6.4516129032258061</v>
      </c>
      <c r="T10" s="11">
        <v>0</v>
      </c>
      <c r="U10" s="13">
        <f t="shared" si="9"/>
        <v>0</v>
      </c>
      <c r="V10" s="14"/>
    </row>
    <row r="11" spans="1:23" s="16" customFormat="1" ht="18.75" customHeight="1" x14ac:dyDescent="0.2">
      <c r="A11" s="17">
        <v>7</v>
      </c>
      <c r="B11" s="18" t="s">
        <v>50</v>
      </c>
      <c r="C11" s="12">
        <f t="shared" si="0"/>
        <v>48</v>
      </c>
      <c r="D11" s="11">
        <v>47</v>
      </c>
      <c r="E11" s="13">
        <f t="shared" si="1"/>
        <v>97.916666666666657</v>
      </c>
      <c r="F11" s="11">
        <v>1</v>
      </c>
      <c r="G11" s="13">
        <f t="shared" si="2"/>
        <v>2.083333333333333</v>
      </c>
      <c r="H11" s="11">
        <v>0</v>
      </c>
      <c r="I11" s="13">
        <f t="shared" si="3"/>
        <v>0</v>
      </c>
      <c r="J11" s="11">
        <v>0</v>
      </c>
      <c r="K11" s="13">
        <f t="shared" si="4"/>
        <v>0</v>
      </c>
      <c r="L11" s="11">
        <v>11</v>
      </c>
      <c r="M11" s="13">
        <f t="shared" si="5"/>
        <v>22.916666666666664</v>
      </c>
      <c r="N11" s="11">
        <v>16</v>
      </c>
      <c r="O11" s="13">
        <f t="shared" si="6"/>
        <v>33.333333333333329</v>
      </c>
      <c r="P11" s="11">
        <v>20</v>
      </c>
      <c r="Q11" s="13">
        <f t="shared" si="7"/>
        <v>41.666666666666671</v>
      </c>
      <c r="R11" s="11">
        <v>1</v>
      </c>
      <c r="S11" s="13">
        <f t="shared" si="8"/>
        <v>2.083333333333333</v>
      </c>
      <c r="T11" s="11">
        <v>0</v>
      </c>
      <c r="U11" s="13">
        <f t="shared" si="9"/>
        <v>0</v>
      </c>
      <c r="V11" s="14"/>
    </row>
    <row r="12" spans="1:23" s="16" customFormat="1" ht="18.75" customHeight="1" x14ac:dyDescent="0.2">
      <c r="A12" s="10">
        <v>8</v>
      </c>
      <c r="B12" s="11" t="s">
        <v>22</v>
      </c>
      <c r="C12" s="12">
        <f t="shared" si="0"/>
        <v>130</v>
      </c>
      <c r="D12" s="11">
        <v>121</v>
      </c>
      <c r="E12" s="13">
        <f t="shared" si="1"/>
        <v>93.07692307692308</v>
      </c>
      <c r="F12" s="11">
        <v>9</v>
      </c>
      <c r="G12" s="13">
        <f t="shared" si="2"/>
        <v>6.9230769230769234</v>
      </c>
      <c r="H12" s="11">
        <v>0</v>
      </c>
      <c r="I12" s="13">
        <f t="shared" si="3"/>
        <v>0</v>
      </c>
      <c r="J12" s="11">
        <v>0</v>
      </c>
      <c r="K12" s="13">
        <f t="shared" si="4"/>
        <v>0</v>
      </c>
      <c r="L12" s="11">
        <v>26</v>
      </c>
      <c r="M12" s="13">
        <f t="shared" si="5"/>
        <v>20</v>
      </c>
      <c r="N12" s="11">
        <v>61</v>
      </c>
      <c r="O12" s="13">
        <f t="shared" si="6"/>
        <v>46.92307692307692</v>
      </c>
      <c r="P12" s="11">
        <v>40</v>
      </c>
      <c r="Q12" s="13">
        <f t="shared" si="7"/>
        <v>30.76923076923077</v>
      </c>
      <c r="R12" s="11">
        <v>3</v>
      </c>
      <c r="S12" s="13">
        <f t="shared" si="8"/>
        <v>2.3076923076923079</v>
      </c>
      <c r="T12" s="11">
        <v>0</v>
      </c>
      <c r="U12" s="13">
        <f t="shared" si="9"/>
        <v>0</v>
      </c>
      <c r="V12" s="14"/>
    </row>
    <row r="13" spans="1:23" s="16" customFormat="1" ht="18.75" customHeight="1" x14ac:dyDescent="0.2">
      <c r="A13" s="10">
        <v>9</v>
      </c>
      <c r="B13" s="11" t="s">
        <v>23</v>
      </c>
      <c r="C13" s="12">
        <f t="shared" si="0"/>
        <v>143</v>
      </c>
      <c r="D13" s="11">
        <v>136</v>
      </c>
      <c r="E13" s="13">
        <f t="shared" si="1"/>
        <v>95.104895104895107</v>
      </c>
      <c r="F13" s="11">
        <v>7</v>
      </c>
      <c r="G13" s="13">
        <f t="shared" si="2"/>
        <v>4.895104895104895</v>
      </c>
      <c r="H13" s="11">
        <v>0</v>
      </c>
      <c r="I13" s="13">
        <f t="shared" si="3"/>
        <v>0</v>
      </c>
      <c r="J13" s="11">
        <v>0</v>
      </c>
      <c r="K13" s="13">
        <f t="shared" si="4"/>
        <v>0</v>
      </c>
      <c r="L13" s="11">
        <v>26</v>
      </c>
      <c r="M13" s="13">
        <f t="shared" si="5"/>
        <v>18.181818181818183</v>
      </c>
      <c r="N13" s="11">
        <v>60</v>
      </c>
      <c r="O13" s="13">
        <f t="shared" si="6"/>
        <v>41.95804195804196</v>
      </c>
      <c r="P13" s="11">
        <v>53</v>
      </c>
      <c r="Q13" s="13">
        <f t="shared" si="7"/>
        <v>37.06293706293706</v>
      </c>
      <c r="R13" s="11">
        <v>4</v>
      </c>
      <c r="S13" s="13">
        <f t="shared" si="8"/>
        <v>2.7972027972027971</v>
      </c>
      <c r="T13" s="11">
        <v>0</v>
      </c>
      <c r="U13" s="13">
        <f t="shared" si="9"/>
        <v>0</v>
      </c>
      <c r="V13" s="14"/>
    </row>
    <row r="14" spans="1:23" s="16" customFormat="1" ht="18.75" customHeight="1" x14ac:dyDescent="0.2">
      <c r="A14" s="10">
        <v>10</v>
      </c>
      <c r="B14" s="11" t="s">
        <v>51</v>
      </c>
      <c r="C14" s="12">
        <f t="shared" si="0"/>
        <v>141</v>
      </c>
      <c r="D14" s="11">
        <v>135</v>
      </c>
      <c r="E14" s="13">
        <f t="shared" si="1"/>
        <v>95.744680851063833</v>
      </c>
      <c r="F14" s="11">
        <v>6</v>
      </c>
      <c r="G14" s="13">
        <f t="shared" si="2"/>
        <v>4.2553191489361701</v>
      </c>
      <c r="H14" s="11">
        <v>0</v>
      </c>
      <c r="I14" s="13">
        <f t="shared" si="3"/>
        <v>0</v>
      </c>
      <c r="J14" s="11">
        <v>0</v>
      </c>
      <c r="K14" s="13">
        <f t="shared" si="4"/>
        <v>0</v>
      </c>
      <c r="L14" s="11">
        <v>28</v>
      </c>
      <c r="M14" s="13">
        <f t="shared" si="5"/>
        <v>19.858156028368796</v>
      </c>
      <c r="N14" s="11">
        <v>68</v>
      </c>
      <c r="O14" s="13">
        <f t="shared" si="6"/>
        <v>48.226950354609926</v>
      </c>
      <c r="P14" s="11">
        <v>39</v>
      </c>
      <c r="Q14" s="13">
        <f t="shared" si="7"/>
        <v>27.659574468085108</v>
      </c>
      <c r="R14" s="11">
        <v>6</v>
      </c>
      <c r="S14" s="13">
        <f t="shared" si="8"/>
        <v>4.2553191489361701</v>
      </c>
      <c r="T14" s="11">
        <v>0</v>
      </c>
      <c r="U14" s="13">
        <f t="shared" si="9"/>
        <v>0</v>
      </c>
      <c r="V14" s="14"/>
    </row>
    <row r="15" spans="1:23" s="16" customFormat="1" ht="18.75" customHeight="1" x14ac:dyDescent="0.2">
      <c r="A15" s="10">
        <v>11</v>
      </c>
      <c r="B15" s="11" t="s">
        <v>52</v>
      </c>
      <c r="C15" s="12">
        <f t="shared" si="0"/>
        <v>65</v>
      </c>
      <c r="D15" s="11">
        <v>46</v>
      </c>
      <c r="E15" s="13">
        <f t="shared" si="1"/>
        <v>70.769230769230774</v>
      </c>
      <c r="F15" s="11">
        <v>19</v>
      </c>
      <c r="G15" s="13">
        <f t="shared" si="2"/>
        <v>29.230769230769234</v>
      </c>
      <c r="H15" s="11">
        <v>0</v>
      </c>
      <c r="I15" s="13">
        <f t="shared" si="3"/>
        <v>0</v>
      </c>
      <c r="J15" s="11">
        <v>0</v>
      </c>
      <c r="K15" s="13">
        <f t="shared" si="4"/>
        <v>0</v>
      </c>
      <c r="L15" s="11">
        <v>8</v>
      </c>
      <c r="M15" s="13">
        <f t="shared" si="5"/>
        <v>12.307692307692308</v>
      </c>
      <c r="N15" s="11">
        <v>32</v>
      </c>
      <c r="O15" s="13">
        <f t="shared" si="6"/>
        <v>49.230769230769234</v>
      </c>
      <c r="P15" s="11">
        <v>22</v>
      </c>
      <c r="Q15" s="13">
        <f t="shared" si="7"/>
        <v>33.846153846153847</v>
      </c>
      <c r="R15" s="11">
        <v>3</v>
      </c>
      <c r="S15" s="13">
        <f t="shared" si="8"/>
        <v>4.6153846153846159</v>
      </c>
      <c r="T15" s="11">
        <v>0</v>
      </c>
      <c r="U15" s="13">
        <f t="shared" si="9"/>
        <v>0</v>
      </c>
      <c r="V15" s="14"/>
    </row>
    <row r="16" spans="1:23" s="16" customFormat="1" ht="18.75" customHeight="1" x14ac:dyDescent="0.2">
      <c r="A16" s="10">
        <v>12</v>
      </c>
      <c r="B16" s="11" t="s">
        <v>26</v>
      </c>
      <c r="C16" s="12">
        <f t="shared" si="0"/>
        <v>98</v>
      </c>
      <c r="D16" s="11">
        <v>80</v>
      </c>
      <c r="E16" s="13">
        <f t="shared" si="1"/>
        <v>81.632653061224488</v>
      </c>
      <c r="F16" s="11">
        <v>15</v>
      </c>
      <c r="G16" s="13">
        <f t="shared" si="2"/>
        <v>15.306122448979592</v>
      </c>
      <c r="H16" s="11">
        <v>3</v>
      </c>
      <c r="I16" s="13">
        <f t="shared" si="3"/>
        <v>3.0612244897959182</v>
      </c>
      <c r="J16" s="11">
        <v>0</v>
      </c>
      <c r="K16" s="13">
        <f t="shared" si="4"/>
        <v>0</v>
      </c>
      <c r="L16" s="11">
        <v>21</v>
      </c>
      <c r="M16" s="13">
        <f t="shared" si="5"/>
        <v>21.428571428571427</v>
      </c>
      <c r="N16" s="11">
        <v>55</v>
      </c>
      <c r="O16" s="13">
        <f t="shared" si="6"/>
        <v>56.12244897959183</v>
      </c>
      <c r="P16" s="11">
        <v>19</v>
      </c>
      <c r="Q16" s="13">
        <f t="shared" si="7"/>
        <v>19.387755102040817</v>
      </c>
      <c r="R16" s="11">
        <v>3</v>
      </c>
      <c r="S16" s="13">
        <f t="shared" si="8"/>
        <v>3.0612244897959182</v>
      </c>
      <c r="T16" s="11">
        <v>0</v>
      </c>
      <c r="U16" s="13">
        <f t="shared" si="9"/>
        <v>0</v>
      </c>
      <c r="V16" s="14"/>
    </row>
    <row r="17" spans="1:22" s="16" customFormat="1" ht="18.75" customHeight="1" x14ac:dyDescent="0.2">
      <c r="A17" s="10">
        <v>13</v>
      </c>
      <c r="B17" s="11" t="s">
        <v>53</v>
      </c>
      <c r="C17" s="12">
        <f t="shared" si="0"/>
        <v>50</v>
      </c>
      <c r="D17" s="11">
        <v>44</v>
      </c>
      <c r="E17" s="13">
        <f t="shared" si="1"/>
        <v>88</v>
      </c>
      <c r="F17" s="11">
        <v>6</v>
      </c>
      <c r="G17" s="13">
        <f t="shared" si="2"/>
        <v>12</v>
      </c>
      <c r="H17" s="11">
        <v>0</v>
      </c>
      <c r="I17" s="13">
        <f t="shared" si="3"/>
        <v>0</v>
      </c>
      <c r="J17" s="11">
        <v>0</v>
      </c>
      <c r="K17" s="13">
        <f t="shared" si="4"/>
        <v>0</v>
      </c>
      <c r="L17" s="11">
        <v>16</v>
      </c>
      <c r="M17" s="13">
        <f t="shared" si="5"/>
        <v>32</v>
      </c>
      <c r="N17" s="11">
        <v>15</v>
      </c>
      <c r="O17" s="13">
        <f t="shared" si="6"/>
        <v>30</v>
      </c>
      <c r="P17" s="11">
        <v>19</v>
      </c>
      <c r="Q17" s="13">
        <f t="shared" si="7"/>
        <v>38</v>
      </c>
      <c r="R17" s="11">
        <v>0</v>
      </c>
      <c r="S17" s="13">
        <f t="shared" si="8"/>
        <v>0</v>
      </c>
      <c r="T17" s="11">
        <v>0</v>
      </c>
      <c r="U17" s="13">
        <f t="shared" si="9"/>
        <v>0</v>
      </c>
      <c r="V17" s="14"/>
    </row>
    <row r="18" spans="1:22" s="16" customFormat="1" ht="18.75" customHeight="1" x14ac:dyDescent="0.2">
      <c r="A18" s="10">
        <v>14</v>
      </c>
      <c r="B18" s="11" t="s">
        <v>28</v>
      </c>
      <c r="C18" s="12">
        <f t="shared" si="0"/>
        <v>70</v>
      </c>
      <c r="D18" s="11">
        <v>67</v>
      </c>
      <c r="E18" s="13">
        <f t="shared" si="1"/>
        <v>95.714285714285722</v>
      </c>
      <c r="F18" s="11">
        <v>3</v>
      </c>
      <c r="G18" s="13">
        <f t="shared" si="2"/>
        <v>4.2857142857142856</v>
      </c>
      <c r="H18" s="11">
        <v>0</v>
      </c>
      <c r="I18" s="13">
        <f t="shared" si="3"/>
        <v>0</v>
      </c>
      <c r="J18" s="11">
        <v>0</v>
      </c>
      <c r="K18" s="13">
        <f t="shared" si="4"/>
        <v>0</v>
      </c>
      <c r="L18" s="11">
        <v>20</v>
      </c>
      <c r="M18" s="13">
        <f t="shared" si="5"/>
        <v>28.571428571428569</v>
      </c>
      <c r="N18" s="11">
        <v>18</v>
      </c>
      <c r="O18" s="13">
        <f t="shared" si="6"/>
        <v>25.714285714285712</v>
      </c>
      <c r="P18" s="11">
        <v>29</v>
      </c>
      <c r="Q18" s="13">
        <f t="shared" si="7"/>
        <v>41.428571428571431</v>
      </c>
      <c r="R18" s="11">
        <v>3</v>
      </c>
      <c r="S18" s="13">
        <f t="shared" si="8"/>
        <v>4.2857142857142856</v>
      </c>
      <c r="T18" s="11">
        <v>0</v>
      </c>
      <c r="U18" s="13">
        <f t="shared" si="9"/>
        <v>0</v>
      </c>
      <c r="V18" s="14"/>
    </row>
    <row r="19" spans="1:22" s="16" customFormat="1" ht="18.75" customHeight="1" x14ac:dyDescent="0.2">
      <c r="A19" s="10">
        <v>15</v>
      </c>
      <c r="B19" s="11" t="s">
        <v>29</v>
      </c>
      <c r="C19" s="12">
        <f t="shared" si="0"/>
        <v>79</v>
      </c>
      <c r="D19" s="11">
        <v>64</v>
      </c>
      <c r="E19" s="13">
        <f t="shared" si="1"/>
        <v>81.012658227848107</v>
      </c>
      <c r="F19" s="11">
        <v>13</v>
      </c>
      <c r="G19" s="13">
        <f t="shared" si="2"/>
        <v>16.455696202531644</v>
      </c>
      <c r="H19" s="11">
        <v>2</v>
      </c>
      <c r="I19" s="13">
        <f t="shared" si="3"/>
        <v>2.5316455696202533</v>
      </c>
      <c r="J19" s="11">
        <v>0</v>
      </c>
      <c r="K19" s="13">
        <f t="shared" si="4"/>
        <v>0</v>
      </c>
      <c r="L19" s="11">
        <v>14</v>
      </c>
      <c r="M19" s="13">
        <f t="shared" si="5"/>
        <v>17.721518987341771</v>
      </c>
      <c r="N19" s="11">
        <v>41</v>
      </c>
      <c r="O19" s="13">
        <f t="shared" si="6"/>
        <v>51.898734177215189</v>
      </c>
      <c r="P19" s="11">
        <v>22</v>
      </c>
      <c r="Q19" s="13">
        <f t="shared" si="7"/>
        <v>27.848101265822784</v>
      </c>
      <c r="R19" s="11">
        <v>2</v>
      </c>
      <c r="S19" s="13">
        <f t="shared" si="8"/>
        <v>2.5316455696202533</v>
      </c>
      <c r="T19" s="11">
        <v>0</v>
      </c>
      <c r="U19" s="13">
        <f t="shared" si="9"/>
        <v>0</v>
      </c>
      <c r="V19" s="14"/>
    </row>
    <row r="20" spans="1:22" s="40" customFormat="1" ht="18.75" customHeight="1" x14ac:dyDescent="0.2">
      <c r="A20" s="64" t="s">
        <v>30</v>
      </c>
      <c r="B20" s="65"/>
      <c r="C20" s="37">
        <f>SUM(C5:C19)</f>
        <v>1787</v>
      </c>
      <c r="D20" s="37">
        <f>SUM(D5:D19)</f>
        <v>1600</v>
      </c>
      <c r="E20" s="38">
        <f t="shared" si="1"/>
        <v>89.535534415221036</v>
      </c>
      <c r="F20" s="37">
        <f>SUM(F5:F19)</f>
        <v>182</v>
      </c>
      <c r="G20" s="38">
        <f t="shared" si="2"/>
        <v>10.184667039731393</v>
      </c>
      <c r="H20" s="37">
        <f>SUM(H5:H19)</f>
        <v>5</v>
      </c>
      <c r="I20" s="38">
        <f t="shared" si="3"/>
        <v>0.27979854504756574</v>
      </c>
      <c r="J20" s="37">
        <f>SUM(J5:J19)</f>
        <v>0</v>
      </c>
      <c r="K20" s="38">
        <f t="shared" si="4"/>
        <v>0</v>
      </c>
      <c r="L20" s="37">
        <f>SUM(L5:L19)</f>
        <v>411</v>
      </c>
      <c r="M20" s="38">
        <f t="shared" si="5"/>
        <v>22.999440402909904</v>
      </c>
      <c r="N20" s="37">
        <f>SUM(N5:N19)</f>
        <v>765</v>
      </c>
      <c r="O20" s="38">
        <f t="shared" si="6"/>
        <v>42.809177392277562</v>
      </c>
      <c r="P20" s="37">
        <f>SUM(P5:P19)</f>
        <v>543</v>
      </c>
      <c r="Q20" s="38">
        <f t="shared" si="7"/>
        <v>30.386121992165645</v>
      </c>
      <c r="R20" s="37">
        <f>SUM(R5:R19)</f>
        <v>68</v>
      </c>
      <c r="S20" s="38">
        <f t="shared" si="8"/>
        <v>3.8052602126468944</v>
      </c>
      <c r="T20" s="37">
        <f>SUM(T5:T19)</f>
        <v>0</v>
      </c>
      <c r="U20" s="38">
        <f t="shared" si="9"/>
        <v>0</v>
      </c>
      <c r="V20" s="39"/>
    </row>
    <row r="21" spans="1:22" x14ac:dyDescent="0.25">
      <c r="N21" s="69" t="s">
        <v>31</v>
      </c>
      <c r="O21" s="69"/>
      <c r="P21" s="69"/>
      <c r="Q21" s="69"/>
      <c r="R21" s="69"/>
      <c r="S21" s="69"/>
      <c r="T21" s="69"/>
      <c r="U21" s="69"/>
      <c r="V21" s="19"/>
    </row>
    <row r="22" spans="1:22" x14ac:dyDescent="0.25">
      <c r="A22" s="59" t="s">
        <v>32</v>
      </c>
      <c r="B22" s="59"/>
      <c r="N22" s="60" t="s">
        <v>33</v>
      </c>
      <c r="O22" s="60"/>
      <c r="P22" s="60"/>
      <c r="Q22" s="60"/>
      <c r="R22" s="60"/>
      <c r="S22" s="60"/>
      <c r="T22" s="60"/>
      <c r="U22" s="60"/>
      <c r="V22" s="20"/>
    </row>
    <row r="23" spans="1:22" x14ac:dyDescent="0.25">
      <c r="A23" s="2"/>
      <c r="B23" s="2"/>
      <c r="N23" s="60" t="s">
        <v>34</v>
      </c>
      <c r="O23" s="60"/>
      <c r="P23" s="60"/>
      <c r="Q23" s="60"/>
      <c r="R23" s="60"/>
      <c r="S23" s="60"/>
      <c r="T23" s="60"/>
      <c r="U23" s="60"/>
      <c r="V23" s="20"/>
    </row>
    <row r="24" spans="1:22" x14ac:dyDescent="0.25">
      <c r="A24" s="2"/>
      <c r="B24" s="2"/>
      <c r="N24" s="5"/>
      <c r="O24" s="2"/>
      <c r="P24" s="2"/>
      <c r="Q24" s="2"/>
      <c r="R24" s="5"/>
      <c r="S24" s="5"/>
      <c r="T24" s="2"/>
      <c r="U24" s="2"/>
      <c r="V24" s="2"/>
    </row>
    <row r="25" spans="1:22" x14ac:dyDescent="0.25">
      <c r="A25" s="2"/>
      <c r="B25" s="2"/>
      <c r="N25" s="5"/>
      <c r="O25" s="2"/>
      <c r="P25" s="2"/>
      <c r="Q25" s="2"/>
      <c r="R25" s="5"/>
      <c r="S25" s="5"/>
      <c r="T25" s="2"/>
      <c r="U25" s="2"/>
      <c r="V25" s="2"/>
    </row>
    <row r="26" spans="1:22" x14ac:dyDescent="0.25">
      <c r="A26" s="2"/>
      <c r="B26" s="2"/>
      <c r="N26" s="5"/>
      <c r="O26" s="2"/>
      <c r="P26" s="2"/>
      <c r="Q26" s="2"/>
      <c r="R26" s="5"/>
      <c r="S26" s="5"/>
      <c r="T26" s="2"/>
      <c r="U26" s="2"/>
      <c r="V26" s="2"/>
    </row>
    <row r="27" spans="1:22" x14ac:dyDescent="0.25">
      <c r="A27" s="59"/>
      <c r="B27" s="59"/>
      <c r="N27" s="60" t="s">
        <v>35</v>
      </c>
      <c r="O27" s="60"/>
      <c r="P27" s="60"/>
      <c r="Q27" s="60"/>
      <c r="R27" s="60"/>
      <c r="S27" s="60"/>
      <c r="T27" s="60"/>
      <c r="U27" s="60"/>
      <c r="V27" s="2"/>
    </row>
  </sheetData>
  <mergeCells count="22">
    <mergeCell ref="N21:U21"/>
    <mergeCell ref="A22:B22"/>
    <mergeCell ref="N22:U22"/>
    <mergeCell ref="N23:U23"/>
    <mergeCell ref="A27:B27"/>
    <mergeCell ref="N27:U27"/>
    <mergeCell ref="A20:B20"/>
    <mergeCell ref="A1:U1"/>
    <mergeCell ref="A2:A4"/>
    <mergeCell ref="B2:B4"/>
    <mergeCell ref="C2:C4"/>
    <mergeCell ref="D2:K2"/>
    <mergeCell ref="L2:U2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2" right="0.2" top="0.56000000000000005" bottom="0.22" header="0.51181102362204722" footer="0.1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"/>
  <sheetViews>
    <sheetView zoomScale="85" zoomScaleNormal="85" workbookViewId="0">
      <selection activeCell="A20" sqref="A20:IV20"/>
    </sheetView>
  </sheetViews>
  <sheetFormatPr defaultRowHeight="18.75" x14ac:dyDescent="0.2"/>
  <cols>
    <col min="1" max="1" width="5" style="7" bestFit="1" customWidth="1"/>
    <col min="2" max="2" width="22.140625" style="7" bestFit="1" customWidth="1"/>
    <col min="3" max="3" width="6.5703125" style="7" bestFit="1" customWidth="1"/>
    <col min="4" max="4" width="5.85546875" style="7" bestFit="1" customWidth="1"/>
    <col min="5" max="5" width="7.140625" style="7" bestFit="1" customWidth="1"/>
    <col min="6" max="6" width="4.7109375" style="7" bestFit="1" customWidth="1"/>
    <col min="7" max="7" width="7.140625" style="7" bestFit="1" customWidth="1"/>
    <col min="8" max="8" width="4" style="7" bestFit="1" customWidth="1"/>
    <col min="9" max="9" width="6" style="7" bestFit="1" customWidth="1"/>
    <col min="10" max="10" width="4" style="7" bestFit="1" customWidth="1"/>
    <col min="11" max="11" width="6" style="7" bestFit="1" customWidth="1"/>
    <col min="12" max="12" width="4.7109375" style="7" bestFit="1" customWidth="1"/>
    <col min="13" max="13" width="7.140625" style="7" bestFit="1" customWidth="1"/>
    <col min="14" max="14" width="5.85546875" style="7" bestFit="1" customWidth="1"/>
    <col min="15" max="15" width="7.140625" style="7" bestFit="1" customWidth="1"/>
    <col min="16" max="16" width="5.85546875" style="7" bestFit="1" customWidth="1"/>
    <col min="17" max="17" width="7.140625" style="7" bestFit="1" customWidth="1"/>
    <col min="18" max="18" width="4.7109375" style="7" bestFit="1" customWidth="1"/>
    <col min="19" max="19" width="7.140625" style="7" bestFit="1" customWidth="1"/>
    <col min="20" max="20" width="4" style="7" bestFit="1" customWidth="1"/>
    <col min="21" max="21" width="6" style="7" bestFit="1" customWidth="1"/>
    <col min="22" max="22" width="7.85546875" style="1" bestFit="1" customWidth="1"/>
    <col min="23" max="16384" width="9.140625" style="7"/>
  </cols>
  <sheetData>
    <row r="1" spans="1:23" ht="30.75" customHeight="1" x14ac:dyDescent="0.2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"/>
    </row>
    <row r="2" spans="1:23" ht="18.75" customHeight="1" x14ac:dyDescent="0.2">
      <c r="A2" s="67" t="s">
        <v>37</v>
      </c>
      <c r="B2" s="68" t="s">
        <v>38</v>
      </c>
      <c r="C2" s="68" t="s">
        <v>39</v>
      </c>
      <c r="D2" s="62" t="s">
        <v>40</v>
      </c>
      <c r="E2" s="62"/>
      <c r="F2" s="62"/>
      <c r="G2" s="62"/>
      <c r="H2" s="62"/>
      <c r="I2" s="62"/>
      <c r="J2" s="62"/>
      <c r="K2" s="62"/>
      <c r="L2" s="62" t="s">
        <v>41</v>
      </c>
      <c r="M2" s="62"/>
      <c r="N2" s="62"/>
      <c r="O2" s="62"/>
      <c r="P2" s="62"/>
      <c r="Q2" s="62"/>
      <c r="R2" s="62"/>
      <c r="S2" s="62"/>
      <c r="T2" s="62"/>
      <c r="U2" s="62"/>
      <c r="V2" s="70"/>
    </row>
    <row r="3" spans="1:23" ht="17.25" customHeight="1" x14ac:dyDescent="0.2">
      <c r="A3" s="67"/>
      <c r="B3" s="68"/>
      <c r="C3" s="68"/>
      <c r="D3" s="62" t="s">
        <v>42</v>
      </c>
      <c r="E3" s="62"/>
      <c r="F3" s="62" t="s">
        <v>43</v>
      </c>
      <c r="G3" s="62"/>
      <c r="H3" s="62" t="s">
        <v>44</v>
      </c>
      <c r="I3" s="62"/>
      <c r="J3" s="62" t="s">
        <v>45</v>
      </c>
      <c r="K3" s="62"/>
      <c r="L3" s="62" t="s">
        <v>46</v>
      </c>
      <c r="M3" s="62"/>
      <c r="N3" s="62" t="s">
        <v>43</v>
      </c>
      <c r="O3" s="62"/>
      <c r="P3" s="62" t="s">
        <v>44</v>
      </c>
      <c r="Q3" s="62"/>
      <c r="R3" s="62" t="s">
        <v>45</v>
      </c>
      <c r="S3" s="62"/>
      <c r="T3" s="62" t="s">
        <v>47</v>
      </c>
      <c r="U3" s="62"/>
      <c r="V3" s="70"/>
    </row>
    <row r="4" spans="1:23" x14ac:dyDescent="0.2">
      <c r="A4" s="67"/>
      <c r="B4" s="68"/>
      <c r="C4" s="68"/>
      <c r="D4" s="9" t="s">
        <v>48</v>
      </c>
      <c r="E4" s="9" t="s">
        <v>49</v>
      </c>
      <c r="F4" s="9" t="s">
        <v>48</v>
      </c>
      <c r="G4" s="9" t="s">
        <v>49</v>
      </c>
      <c r="H4" s="9" t="s">
        <v>48</v>
      </c>
      <c r="I4" s="9" t="s">
        <v>49</v>
      </c>
      <c r="J4" s="9" t="s">
        <v>48</v>
      </c>
      <c r="K4" s="9" t="s">
        <v>49</v>
      </c>
      <c r="L4" s="9" t="s">
        <v>48</v>
      </c>
      <c r="M4" s="9" t="s">
        <v>49</v>
      </c>
      <c r="N4" s="9" t="s">
        <v>48</v>
      </c>
      <c r="O4" s="9" t="s">
        <v>49</v>
      </c>
      <c r="P4" s="9" t="s">
        <v>48</v>
      </c>
      <c r="Q4" s="9" t="s">
        <v>49</v>
      </c>
      <c r="R4" s="9" t="s">
        <v>48</v>
      </c>
      <c r="S4" s="9" t="s">
        <v>49</v>
      </c>
      <c r="T4" s="9" t="s">
        <v>48</v>
      </c>
      <c r="U4" s="9" t="s">
        <v>49</v>
      </c>
      <c r="V4" s="70"/>
    </row>
    <row r="5" spans="1:23" s="16" customFormat="1" ht="18.75" customHeight="1" x14ac:dyDescent="0.2">
      <c r="A5" s="10">
        <v>1</v>
      </c>
      <c r="B5" s="11" t="s">
        <v>15</v>
      </c>
      <c r="C5" s="12">
        <f t="shared" ref="C5:C19" si="0">SUM(D5,F5,H5,J5,V5)</f>
        <v>138</v>
      </c>
      <c r="D5" s="11">
        <v>124</v>
      </c>
      <c r="E5" s="13">
        <f t="shared" ref="E5:E20" si="1">D5/C5*100</f>
        <v>89.85507246376811</v>
      </c>
      <c r="F5" s="11">
        <v>14</v>
      </c>
      <c r="G5" s="13">
        <f t="shared" ref="G5:G20" si="2">F5/C5*100</f>
        <v>10.144927536231885</v>
      </c>
      <c r="H5" s="11">
        <v>0</v>
      </c>
      <c r="I5" s="13">
        <f t="shared" ref="I5:I20" si="3">H5/C5*100</f>
        <v>0</v>
      </c>
      <c r="J5" s="11">
        <v>0</v>
      </c>
      <c r="K5" s="13">
        <f t="shared" ref="K5:K20" si="4">J5/C5*100</f>
        <v>0</v>
      </c>
      <c r="L5" s="11">
        <v>24</v>
      </c>
      <c r="M5" s="13">
        <f t="shared" ref="M5:M20" si="5">L5/C5*100</f>
        <v>17.391304347826086</v>
      </c>
      <c r="N5" s="11">
        <v>52</v>
      </c>
      <c r="O5" s="13">
        <f t="shared" ref="O5:O20" si="6">N5/C5*100</f>
        <v>37.681159420289859</v>
      </c>
      <c r="P5" s="11">
        <v>56</v>
      </c>
      <c r="Q5" s="13">
        <f t="shared" ref="Q5:Q20" si="7">P5/C5*100</f>
        <v>40.579710144927539</v>
      </c>
      <c r="R5" s="11">
        <v>6</v>
      </c>
      <c r="S5" s="13">
        <f t="shared" ref="S5:S20" si="8">R5/C5*100</f>
        <v>4.3478260869565215</v>
      </c>
      <c r="T5" s="11">
        <v>0</v>
      </c>
      <c r="U5" s="13">
        <f t="shared" ref="U5:U20" si="9">T5/C5*100</f>
        <v>0</v>
      </c>
      <c r="V5" s="14"/>
      <c r="W5" s="15"/>
    </row>
    <row r="6" spans="1:23" s="16" customFormat="1" ht="18.75" customHeight="1" x14ac:dyDescent="0.2">
      <c r="A6" s="10">
        <v>2</v>
      </c>
      <c r="B6" s="11" t="s">
        <v>16</v>
      </c>
      <c r="C6" s="12">
        <f t="shared" si="0"/>
        <v>75</v>
      </c>
      <c r="D6" s="11">
        <v>55</v>
      </c>
      <c r="E6" s="13">
        <f t="shared" si="1"/>
        <v>73.333333333333329</v>
      </c>
      <c r="F6" s="11">
        <v>18</v>
      </c>
      <c r="G6" s="13">
        <f t="shared" si="2"/>
        <v>24</v>
      </c>
      <c r="H6" s="11">
        <v>2</v>
      </c>
      <c r="I6" s="13">
        <f t="shared" si="3"/>
        <v>2.666666666666667</v>
      </c>
      <c r="J6" s="11">
        <v>0</v>
      </c>
      <c r="K6" s="13">
        <f t="shared" si="4"/>
        <v>0</v>
      </c>
      <c r="L6" s="11">
        <v>16</v>
      </c>
      <c r="M6" s="13">
        <f t="shared" si="5"/>
        <v>21.333333333333336</v>
      </c>
      <c r="N6" s="11">
        <v>30</v>
      </c>
      <c r="O6" s="13">
        <f t="shared" si="6"/>
        <v>40</v>
      </c>
      <c r="P6" s="11">
        <v>29</v>
      </c>
      <c r="Q6" s="13">
        <f t="shared" si="7"/>
        <v>38.666666666666664</v>
      </c>
      <c r="R6" s="11">
        <v>0</v>
      </c>
      <c r="S6" s="13">
        <f t="shared" si="8"/>
        <v>0</v>
      </c>
      <c r="T6" s="11">
        <v>0</v>
      </c>
      <c r="U6" s="13">
        <f t="shared" si="9"/>
        <v>0</v>
      </c>
      <c r="V6" s="14"/>
    </row>
    <row r="7" spans="1:23" s="16" customFormat="1" ht="18.75" customHeight="1" x14ac:dyDescent="0.2">
      <c r="A7" s="10">
        <v>3</v>
      </c>
      <c r="B7" s="11" t="s">
        <v>17</v>
      </c>
      <c r="C7" s="12">
        <f t="shared" si="0"/>
        <v>106</v>
      </c>
      <c r="D7" s="11">
        <v>98</v>
      </c>
      <c r="E7" s="13">
        <f t="shared" si="1"/>
        <v>92.452830188679243</v>
      </c>
      <c r="F7" s="11">
        <v>8</v>
      </c>
      <c r="G7" s="13">
        <f t="shared" si="2"/>
        <v>7.5471698113207548</v>
      </c>
      <c r="H7" s="11">
        <v>0</v>
      </c>
      <c r="I7" s="13">
        <f t="shared" si="3"/>
        <v>0</v>
      </c>
      <c r="J7" s="11">
        <v>0</v>
      </c>
      <c r="K7" s="13">
        <f t="shared" si="4"/>
        <v>0</v>
      </c>
      <c r="L7" s="11">
        <v>16</v>
      </c>
      <c r="M7" s="13">
        <f t="shared" si="5"/>
        <v>15.09433962264151</v>
      </c>
      <c r="N7" s="11">
        <v>50</v>
      </c>
      <c r="O7" s="13">
        <f t="shared" si="6"/>
        <v>47.169811320754718</v>
      </c>
      <c r="P7" s="11">
        <v>39</v>
      </c>
      <c r="Q7" s="13">
        <f t="shared" si="7"/>
        <v>36.79245283018868</v>
      </c>
      <c r="R7" s="11">
        <v>1</v>
      </c>
      <c r="S7" s="13">
        <f t="shared" si="8"/>
        <v>0.94339622641509435</v>
      </c>
      <c r="T7" s="11">
        <v>0</v>
      </c>
      <c r="U7" s="13">
        <f t="shared" si="9"/>
        <v>0</v>
      </c>
      <c r="V7" s="14"/>
    </row>
    <row r="8" spans="1:23" s="16" customFormat="1" ht="18.75" customHeight="1" x14ac:dyDescent="0.2">
      <c r="A8" s="10">
        <v>4</v>
      </c>
      <c r="B8" s="11" t="s">
        <v>18</v>
      </c>
      <c r="C8" s="12">
        <f t="shared" si="0"/>
        <v>148</v>
      </c>
      <c r="D8" s="11">
        <v>117</v>
      </c>
      <c r="E8" s="13">
        <f t="shared" si="1"/>
        <v>79.054054054054063</v>
      </c>
      <c r="F8" s="11">
        <v>31</v>
      </c>
      <c r="G8" s="13">
        <f t="shared" si="2"/>
        <v>20.945945945945947</v>
      </c>
      <c r="H8" s="11">
        <v>0</v>
      </c>
      <c r="I8" s="13">
        <f t="shared" si="3"/>
        <v>0</v>
      </c>
      <c r="J8" s="11">
        <v>0</v>
      </c>
      <c r="K8" s="13">
        <f t="shared" si="4"/>
        <v>0</v>
      </c>
      <c r="L8" s="11">
        <v>28</v>
      </c>
      <c r="M8" s="13">
        <f t="shared" si="5"/>
        <v>18.918918918918919</v>
      </c>
      <c r="N8" s="11">
        <v>72</v>
      </c>
      <c r="O8" s="13">
        <f t="shared" si="6"/>
        <v>48.648648648648653</v>
      </c>
      <c r="P8" s="11">
        <v>47</v>
      </c>
      <c r="Q8" s="13">
        <f t="shared" si="7"/>
        <v>31.756756756756754</v>
      </c>
      <c r="R8" s="11">
        <v>1</v>
      </c>
      <c r="S8" s="13">
        <f t="shared" si="8"/>
        <v>0.67567567567567566</v>
      </c>
      <c r="T8" s="11">
        <v>0</v>
      </c>
      <c r="U8" s="13">
        <f t="shared" si="9"/>
        <v>0</v>
      </c>
      <c r="V8" s="14"/>
    </row>
    <row r="9" spans="1:23" s="16" customFormat="1" ht="18.75" customHeight="1" x14ac:dyDescent="0.2">
      <c r="A9" s="17">
        <v>5</v>
      </c>
      <c r="B9" s="18" t="s">
        <v>19</v>
      </c>
      <c r="C9" s="12">
        <f t="shared" si="0"/>
        <v>159</v>
      </c>
      <c r="D9" s="11">
        <v>90</v>
      </c>
      <c r="E9" s="13">
        <f t="shared" si="1"/>
        <v>56.60377358490566</v>
      </c>
      <c r="F9" s="11">
        <v>61</v>
      </c>
      <c r="G9" s="13">
        <f t="shared" si="2"/>
        <v>38.364779874213838</v>
      </c>
      <c r="H9" s="11">
        <v>8</v>
      </c>
      <c r="I9" s="13">
        <f t="shared" si="3"/>
        <v>5.0314465408805038</v>
      </c>
      <c r="J9" s="11">
        <v>0</v>
      </c>
      <c r="K9" s="13">
        <f t="shared" si="4"/>
        <v>0</v>
      </c>
      <c r="L9" s="11">
        <v>27</v>
      </c>
      <c r="M9" s="13">
        <f t="shared" si="5"/>
        <v>16.981132075471699</v>
      </c>
      <c r="N9" s="11">
        <v>71</v>
      </c>
      <c r="O9" s="13">
        <f t="shared" si="6"/>
        <v>44.654088050314463</v>
      </c>
      <c r="P9" s="11">
        <v>52</v>
      </c>
      <c r="Q9" s="13">
        <f t="shared" si="7"/>
        <v>32.704402515723267</v>
      </c>
      <c r="R9" s="11">
        <v>9</v>
      </c>
      <c r="S9" s="13">
        <f t="shared" si="8"/>
        <v>5.6603773584905666</v>
      </c>
      <c r="T9" s="11">
        <v>0</v>
      </c>
      <c r="U9" s="13">
        <f t="shared" si="9"/>
        <v>0</v>
      </c>
      <c r="V9" s="14"/>
    </row>
    <row r="10" spans="1:23" s="16" customFormat="1" ht="18.75" customHeight="1" x14ac:dyDescent="0.2">
      <c r="A10" s="17">
        <v>6</v>
      </c>
      <c r="B10" s="18" t="s">
        <v>20</v>
      </c>
      <c r="C10" s="12">
        <f t="shared" si="0"/>
        <v>280</v>
      </c>
      <c r="D10" s="11">
        <v>247</v>
      </c>
      <c r="E10" s="13">
        <f t="shared" si="1"/>
        <v>88.214285714285708</v>
      </c>
      <c r="F10" s="11">
        <v>33</v>
      </c>
      <c r="G10" s="13">
        <f t="shared" si="2"/>
        <v>11.785714285714285</v>
      </c>
      <c r="H10" s="11">
        <v>0</v>
      </c>
      <c r="I10" s="13">
        <f t="shared" si="3"/>
        <v>0</v>
      </c>
      <c r="J10" s="11">
        <v>0</v>
      </c>
      <c r="K10" s="13">
        <f t="shared" si="4"/>
        <v>0</v>
      </c>
      <c r="L10" s="11">
        <v>67</v>
      </c>
      <c r="M10" s="13">
        <f t="shared" si="5"/>
        <v>23.928571428571431</v>
      </c>
      <c r="N10" s="11">
        <v>88</v>
      </c>
      <c r="O10" s="13">
        <f t="shared" si="6"/>
        <v>31.428571428571427</v>
      </c>
      <c r="P10" s="11">
        <v>111</v>
      </c>
      <c r="Q10" s="13">
        <f t="shared" si="7"/>
        <v>39.642857142857139</v>
      </c>
      <c r="R10" s="11">
        <v>14</v>
      </c>
      <c r="S10" s="13">
        <f t="shared" si="8"/>
        <v>5</v>
      </c>
      <c r="T10" s="11">
        <v>0</v>
      </c>
      <c r="U10" s="13">
        <f t="shared" si="9"/>
        <v>0</v>
      </c>
      <c r="V10" s="14"/>
    </row>
    <row r="11" spans="1:23" s="16" customFormat="1" ht="18.75" customHeight="1" x14ac:dyDescent="0.2">
      <c r="A11" s="17">
        <v>7</v>
      </c>
      <c r="B11" s="18" t="s">
        <v>50</v>
      </c>
      <c r="C11" s="12">
        <f t="shared" si="0"/>
        <v>42</v>
      </c>
      <c r="D11" s="11">
        <v>38</v>
      </c>
      <c r="E11" s="13">
        <f t="shared" si="1"/>
        <v>90.476190476190482</v>
      </c>
      <c r="F11" s="11">
        <v>4</v>
      </c>
      <c r="G11" s="13">
        <f t="shared" si="2"/>
        <v>9.5238095238095237</v>
      </c>
      <c r="H11" s="11">
        <v>0</v>
      </c>
      <c r="I11" s="13">
        <f t="shared" si="3"/>
        <v>0</v>
      </c>
      <c r="J11" s="11">
        <v>0</v>
      </c>
      <c r="K11" s="13">
        <f t="shared" si="4"/>
        <v>0</v>
      </c>
      <c r="L11" s="11">
        <v>5</v>
      </c>
      <c r="M11" s="13">
        <f t="shared" si="5"/>
        <v>11.904761904761903</v>
      </c>
      <c r="N11" s="11">
        <v>16</v>
      </c>
      <c r="O11" s="13">
        <f t="shared" si="6"/>
        <v>38.095238095238095</v>
      </c>
      <c r="P11" s="11">
        <v>20</v>
      </c>
      <c r="Q11" s="13">
        <f t="shared" si="7"/>
        <v>47.619047619047613</v>
      </c>
      <c r="R11" s="11">
        <v>1</v>
      </c>
      <c r="S11" s="13">
        <f t="shared" si="8"/>
        <v>2.3809523809523809</v>
      </c>
      <c r="T11" s="11">
        <v>0</v>
      </c>
      <c r="U11" s="13">
        <f t="shared" si="9"/>
        <v>0</v>
      </c>
      <c r="V11" s="14"/>
    </row>
    <row r="12" spans="1:23" s="16" customFormat="1" ht="18.75" customHeight="1" x14ac:dyDescent="0.2">
      <c r="A12" s="10">
        <v>8</v>
      </c>
      <c r="B12" s="11" t="s">
        <v>22</v>
      </c>
      <c r="C12" s="12">
        <f t="shared" si="0"/>
        <v>117</v>
      </c>
      <c r="D12" s="11">
        <v>107</v>
      </c>
      <c r="E12" s="13">
        <f t="shared" si="1"/>
        <v>91.452991452991455</v>
      </c>
      <c r="F12" s="11">
        <v>10</v>
      </c>
      <c r="G12" s="13">
        <f t="shared" si="2"/>
        <v>8.5470085470085468</v>
      </c>
      <c r="H12" s="11">
        <v>0</v>
      </c>
      <c r="I12" s="13">
        <f t="shared" si="3"/>
        <v>0</v>
      </c>
      <c r="J12" s="11">
        <v>0</v>
      </c>
      <c r="K12" s="13">
        <f t="shared" si="4"/>
        <v>0</v>
      </c>
      <c r="L12" s="11">
        <v>16</v>
      </c>
      <c r="M12" s="13">
        <f t="shared" si="5"/>
        <v>13.675213675213676</v>
      </c>
      <c r="N12" s="11">
        <v>60</v>
      </c>
      <c r="O12" s="13">
        <f t="shared" si="6"/>
        <v>51.282051282051277</v>
      </c>
      <c r="P12" s="11">
        <v>39</v>
      </c>
      <c r="Q12" s="13">
        <f t="shared" si="7"/>
        <v>33.333333333333329</v>
      </c>
      <c r="R12" s="11">
        <v>2</v>
      </c>
      <c r="S12" s="13">
        <f t="shared" si="8"/>
        <v>1.7094017094017095</v>
      </c>
      <c r="T12" s="11">
        <v>0</v>
      </c>
      <c r="U12" s="13">
        <f t="shared" si="9"/>
        <v>0</v>
      </c>
      <c r="V12" s="14"/>
    </row>
    <row r="13" spans="1:23" s="16" customFormat="1" ht="18.75" customHeight="1" x14ac:dyDescent="0.2">
      <c r="A13" s="10">
        <v>9</v>
      </c>
      <c r="B13" s="11" t="s">
        <v>23</v>
      </c>
      <c r="C13" s="12">
        <f t="shared" si="0"/>
        <v>85</v>
      </c>
      <c r="D13" s="11">
        <v>77</v>
      </c>
      <c r="E13" s="13">
        <f t="shared" si="1"/>
        <v>90.588235294117652</v>
      </c>
      <c r="F13" s="11">
        <v>8</v>
      </c>
      <c r="G13" s="13">
        <f t="shared" si="2"/>
        <v>9.4117647058823533</v>
      </c>
      <c r="H13" s="11">
        <v>0</v>
      </c>
      <c r="I13" s="13">
        <f t="shared" si="3"/>
        <v>0</v>
      </c>
      <c r="J13" s="11">
        <v>0</v>
      </c>
      <c r="K13" s="13">
        <f t="shared" si="4"/>
        <v>0</v>
      </c>
      <c r="L13" s="11">
        <v>16</v>
      </c>
      <c r="M13" s="13">
        <f t="shared" si="5"/>
        <v>18.823529411764707</v>
      </c>
      <c r="N13" s="11">
        <v>46</v>
      </c>
      <c r="O13" s="13">
        <f t="shared" si="6"/>
        <v>54.117647058823529</v>
      </c>
      <c r="P13" s="11">
        <v>19</v>
      </c>
      <c r="Q13" s="13">
        <f t="shared" si="7"/>
        <v>22.352941176470591</v>
      </c>
      <c r="R13" s="11">
        <v>4</v>
      </c>
      <c r="S13" s="13">
        <f t="shared" si="8"/>
        <v>4.7058823529411766</v>
      </c>
      <c r="T13" s="11">
        <v>0</v>
      </c>
      <c r="U13" s="13">
        <f t="shared" si="9"/>
        <v>0</v>
      </c>
      <c r="V13" s="14"/>
    </row>
    <row r="14" spans="1:23" s="16" customFormat="1" ht="18.75" customHeight="1" x14ac:dyDescent="0.2">
      <c r="A14" s="10">
        <v>10</v>
      </c>
      <c r="B14" s="11" t="s">
        <v>51</v>
      </c>
      <c r="C14" s="12">
        <f t="shared" si="0"/>
        <v>118</v>
      </c>
      <c r="D14" s="11">
        <v>117</v>
      </c>
      <c r="E14" s="13">
        <f t="shared" si="1"/>
        <v>99.152542372881356</v>
      </c>
      <c r="F14" s="11">
        <v>1</v>
      </c>
      <c r="G14" s="13">
        <f t="shared" si="2"/>
        <v>0.84745762711864403</v>
      </c>
      <c r="H14" s="11">
        <v>0</v>
      </c>
      <c r="I14" s="13">
        <f t="shared" si="3"/>
        <v>0</v>
      </c>
      <c r="J14" s="11">
        <v>0</v>
      </c>
      <c r="K14" s="13">
        <f t="shared" si="4"/>
        <v>0</v>
      </c>
      <c r="L14" s="11">
        <v>24</v>
      </c>
      <c r="M14" s="13">
        <f t="shared" si="5"/>
        <v>20.33898305084746</v>
      </c>
      <c r="N14" s="11">
        <v>66</v>
      </c>
      <c r="O14" s="13">
        <f t="shared" si="6"/>
        <v>55.932203389830505</v>
      </c>
      <c r="P14" s="11">
        <v>28</v>
      </c>
      <c r="Q14" s="13">
        <f t="shared" si="7"/>
        <v>23.728813559322035</v>
      </c>
      <c r="R14" s="11">
        <v>0</v>
      </c>
      <c r="S14" s="13">
        <f t="shared" si="8"/>
        <v>0</v>
      </c>
      <c r="T14" s="11">
        <v>0</v>
      </c>
      <c r="U14" s="13">
        <f t="shared" si="9"/>
        <v>0</v>
      </c>
      <c r="V14" s="14"/>
    </row>
    <row r="15" spans="1:23" s="16" customFormat="1" ht="18.75" customHeight="1" x14ac:dyDescent="0.2">
      <c r="A15" s="10">
        <v>11</v>
      </c>
      <c r="B15" s="11" t="s">
        <v>52</v>
      </c>
      <c r="C15" s="12">
        <f t="shared" si="0"/>
        <v>64</v>
      </c>
      <c r="D15" s="11">
        <v>48</v>
      </c>
      <c r="E15" s="13">
        <f t="shared" si="1"/>
        <v>75</v>
      </c>
      <c r="F15" s="11">
        <v>16</v>
      </c>
      <c r="G15" s="13">
        <f t="shared" si="2"/>
        <v>25</v>
      </c>
      <c r="H15" s="11">
        <v>0</v>
      </c>
      <c r="I15" s="13">
        <f t="shared" si="3"/>
        <v>0</v>
      </c>
      <c r="J15" s="11">
        <v>0</v>
      </c>
      <c r="K15" s="13">
        <f t="shared" si="4"/>
        <v>0</v>
      </c>
      <c r="L15" s="11">
        <v>20</v>
      </c>
      <c r="M15" s="13">
        <f t="shared" si="5"/>
        <v>31.25</v>
      </c>
      <c r="N15" s="11">
        <v>25</v>
      </c>
      <c r="O15" s="13">
        <f t="shared" si="6"/>
        <v>39.0625</v>
      </c>
      <c r="P15" s="11">
        <v>19</v>
      </c>
      <c r="Q15" s="13">
        <f t="shared" si="7"/>
        <v>29.6875</v>
      </c>
      <c r="R15" s="11">
        <v>0</v>
      </c>
      <c r="S15" s="13">
        <f t="shared" si="8"/>
        <v>0</v>
      </c>
      <c r="T15" s="11">
        <v>0</v>
      </c>
      <c r="U15" s="13">
        <f t="shared" si="9"/>
        <v>0</v>
      </c>
      <c r="V15" s="14"/>
    </row>
    <row r="16" spans="1:23" s="16" customFormat="1" ht="18.75" customHeight="1" x14ac:dyDescent="0.2">
      <c r="A16" s="10">
        <v>12</v>
      </c>
      <c r="B16" s="11" t="s">
        <v>26</v>
      </c>
      <c r="C16" s="12">
        <f t="shared" si="0"/>
        <v>63</v>
      </c>
      <c r="D16" s="11">
        <v>52</v>
      </c>
      <c r="E16" s="13">
        <f t="shared" si="1"/>
        <v>82.539682539682531</v>
      </c>
      <c r="F16" s="11">
        <v>10</v>
      </c>
      <c r="G16" s="13">
        <f t="shared" si="2"/>
        <v>15.873015873015872</v>
      </c>
      <c r="H16" s="11">
        <v>1</v>
      </c>
      <c r="I16" s="13">
        <f t="shared" si="3"/>
        <v>1.5873015873015872</v>
      </c>
      <c r="J16" s="11">
        <v>0</v>
      </c>
      <c r="K16" s="13">
        <f t="shared" si="4"/>
        <v>0</v>
      </c>
      <c r="L16" s="11">
        <v>17</v>
      </c>
      <c r="M16" s="13">
        <f t="shared" si="5"/>
        <v>26.984126984126984</v>
      </c>
      <c r="N16" s="11">
        <v>21</v>
      </c>
      <c r="O16" s="13">
        <f t="shared" si="6"/>
        <v>33.333333333333329</v>
      </c>
      <c r="P16" s="11">
        <v>22</v>
      </c>
      <c r="Q16" s="13">
        <f t="shared" si="7"/>
        <v>34.920634920634917</v>
      </c>
      <c r="R16" s="11">
        <v>3</v>
      </c>
      <c r="S16" s="13">
        <f t="shared" si="8"/>
        <v>4.7619047619047619</v>
      </c>
      <c r="T16" s="11">
        <v>0</v>
      </c>
      <c r="U16" s="13">
        <f t="shared" si="9"/>
        <v>0</v>
      </c>
      <c r="V16" s="14"/>
    </row>
    <row r="17" spans="1:22" s="16" customFormat="1" ht="18.75" customHeight="1" x14ac:dyDescent="0.2">
      <c r="A17" s="10">
        <v>13</v>
      </c>
      <c r="B17" s="11" t="s">
        <v>53</v>
      </c>
      <c r="C17" s="12">
        <f t="shared" si="0"/>
        <v>48</v>
      </c>
      <c r="D17" s="11">
        <v>31</v>
      </c>
      <c r="E17" s="13">
        <f t="shared" si="1"/>
        <v>64.583333333333343</v>
      </c>
      <c r="F17" s="11">
        <v>17</v>
      </c>
      <c r="G17" s="13">
        <f t="shared" si="2"/>
        <v>35.416666666666671</v>
      </c>
      <c r="H17" s="11">
        <v>0</v>
      </c>
      <c r="I17" s="13">
        <f t="shared" si="3"/>
        <v>0</v>
      </c>
      <c r="J17" s="11">
        <v>0</v>
      </c>
      <c r="K17" s="13">
        <f t="shared" si="4"/>
        <v>0</v>
      </c>
      <c r="L17" s="11">
        <v>15</v>
      </c>
      <c r="M17" s="13">
        <f t="shared" si="5"/>
        <v>31.25</v>
      </c>
      <c r="N17" s="11">
        <v>14</v>
      </c>
      <c r="O17" s="13">
        <f t="shared" si="6"/>
        <v>29.166666666666668</v>
      </c>
      <c r="P17" s="11">
        <v>18</v>
      </c>
      <c r="Q17" s="13">
        <f t="shared" si="7"/>
        <v>37.5</v>
      </c>
      <c r="R17" s="11">
        <v>1</v>
      </c>
      <c r="S17" s="13">
        <f t="shared" si="8"/>
        <v>2.083333333333333</v>
      </c>
      <c r="T17" s="11">
        <v>0</v>
      </c>
      <c r="U17" s="13">
        <f t="shared" si="9"/>
        <v>0</v>
      </c>
      <c r="V17" s="14"/>
    </row>
    <row r="18" spans="1:22" s="16" customFormat="1" ht="18.75" customHeight="1" x14ac:dyDescent="0.2">
      <c r="A18" s="10">
        <v>14</v>
      </c>
      <c r="B18" s="11" t="s">
        <v>28</v>
      </c>
      <c r="C18" s="12">
        <f t="shared" si="0"/>
        <v>64</v>
      </c>
      <c r="D18" s="11">
        <v>61</v>
      </c>
      <c r="E18" s="13">
        <f t="shared" si="1"/>
        <v>95.3125</v>
      </c>
      <c r="F18" s="11">
        <v>3</v>
      </c>
      <c r="G18" s="13">
        <f t="shared" si="2"/>
        <v>4.6875</v>
      </c>
      <c r="H18" s="11">
        <v>0</v>
      </c>
      <c r="I18" s="13">
        <f t="shared" si="3"/>
        <v>0</v>
      </c>
      <c r="J18" s="11">
        <v>0</v>
      </c>
      <c r="K18" s="13">
        <f t="shared" si="4"/>
        <v>0</v>
      </c>
      <c r="L18" s="11">
        <v>16</v>
      </c>
      <c r="M18" s="13">
        <f t="shared" si="5"/>
        <v>25</v>
      </c>
      <c r="N18" s="11">
        <v>33</v>
      </c>
      <c r="O18" s="13">
        <f t="shared" si="6"/>
        <v>51.5625</v>
      </c>
      <c r="P18" s="11">
        <v>13</v>
      </c>
      <c r="Q18" s="13">
        <f t="shared" si="7"/>
        <v>20.3125</v>
      </c>
      <c r="R18" s="11">
        <v>2</v>
      </c>
      <c r="S18" s="13">
        <f t="shared" si="8"/>
        <v>3.125</v>
      </c>
      <c r="T18" s="11">
        <v>0</v>
      </c>
      <c r="U18" s="13">
        <f t="shared" si="9"/>
        <v>0</v>
      </c>
      <c r="V18" s="14"/>
    </row>
    <row r="19" spans="1:22" s="16" customFormat="1" ht="18.75" customHeight="1" x14ac:dyDescent="0.2">
      <c r="A19" s="10">
        <v>15</v>
      </c>
      <c r="B19" s="11" t="s">
        <v>29</v>
      </c>
      <c r="C19" s="12">
        <f t="shared" si="0"/>
        <v>80</v>
      </c>
      <c r="D19" s="11">
        <v>66</v>
      </c>
      <c r="E19" s="13">
        <f t="shared" si="1"/>
        <v>82.5</v>
      </c>
      <c r="F19" s="11">
        <v>14</v>
      </c>
      <c r="G19" s="13">
        <f t="shared" si="2"/>
        <v>17.5</v>
      </c>
      <c r="H19" s="11">
        <v>0</v>
      </c>
      <c r="I19" s="13">
        <f t="shared" si="3"/>
        <v>0</v>
      </c>
      <c r="J19" s="11">
        <v>0</v>
      </c>
      <c r="K19" s="13">
        <f t="shared" si="4"/>
        <v>0</v>
      </c>
      <c r="L19" s="11">
        <v>21</v>
      </c>
      <c r="M19" s="13">
        <f t="shared" si="5"/>
        <v>26.25</v>
      </c>
      <c r="N19" s="11">
        <v>39</v>
      </c>
      <c r="O19" s="13">
        <f t="shared" si="6"/>
        <v>48.75</v>
      </c>
      <c r="P19" s="11">
        <v>19</v>
      </c>
      <c r="Q19" s="13">
        <f t="shared" si="7"/>
        <v>23.75</v>
      </c>
      <c r="R19" s="11">
        <v>1</v>
      </c>
      <c r="S19" s="13">
        <f t="shared" si="8"/>
        <v>1.25</v>
      </c>
      <c r="T19" s="11">
        <v>0</v>
      </c>
      <c r="U19" s="13">
        <f t="shared" si="9"/>
        <v>0</v>
      </c>
      <c r="V19" s="14"/>
    </row>
    <row r="20" spans="1:22" s="40" customFormat="1" ht="18.75" customHeight="1" x14ac:dyDescent="0.2">
      <c r="A20" s="64" t="s">
        <v>30</v>
      </c>
      <c r="B20" s="65"/>
      <c r="C20" s="37">
        <f>SUM(C5:C19)</f>
        <v>1587</v>
      </c>
      <c r="D20" s="37">
        <f>SUM(D5:D19)</f>
        <v>1328</v>
      </c>
      <c r="E20" s="38">
        <f t="shared" si="1"/>
        <v>83.679899180844359</v>
      </c>
      <c r="F20" s="37">
        <f>SUM(F5:F19)</f>
        <v>248</v>
      </c>
      <c r="G20" s="38">
        <f t="shared" si="2"/>
        <v>15.626969124133586</v>
      </c>
      <c r="H20" s="37">
        <f>SUM(H5:H19)</f>
        <v>11</v>
      </c>
      <c r="I20" s="38">
        <f t="shared" si="3"/>
        <v>0.69313169502205418</v>
      </c>
      <c r="J20" s="37">
        <f>SUM(J5:J19)</f>
        <v>0</v>
      </c>
      <c r="K20" s="38">
        <f t="shared" si="4"/>
        <v>0</v>
      </c>
      <c r="L20" s="37">
        <f>SUM(L5:L19)</f>
        <v>328</v>
      </c>
      <c r="M20" s="38">
        <f t="shared" si="5"/>
        <v>20.667926906112161</v>
      </c>
      <c r="N20" s="37">
        <f>SUM(N5:N19)</f>
        <v>683</v>
      </c>
      <c r="O20" s="38">
        <f t="shared" si="6"/>
        <v>43.037177063642091</v>
      </c>
      <c r="P20" s="37">
        <f>SUM(P5:P19)</f>
        <v>531</v>
      </c>
      <c r="Q20" s="38">
        <f t="shared" si="7"/>
        <v>33.459357277882795</v>
      </c>
      <c r="R20" s="37">
        <f>SUM(R5:R19)</f>
        <v>45</v>
      </c>
      <c r="S20" s="38">
        <f t="shared" si="8"/>
        <v>2.8355387523629489</v>
      </c>
      <c r="T20" s="37">
        <f>SUM(T5:T19)</f>
        <v>0</v>
      </c>
      <c r="U20" s="38">
        <f t="shared" si="9"/>
        <v>0</v>
      </c>
      <c r="V20" s="39"/>
    </row>
    <row r="21" spans="1:22" x14ac:dyDescent="0.25">
      <c r="N21" s="69" t="s">
        <v>31</v>
      </c>
      <c r="O21" s="69"/>
      <c r="P21" s="69"/>
      <c r="Q21" s="69"/>
      <c r="R21" s="69"/>
      <c r="S21" s="69"/>
      <c r="T21" s="69"/>
      <c r="U21" s="69"/>
      <c r="V21" s="19"/>
    </row>
    <row r="22" spans="1:22" x14ac:dyDescent="0.25">
      <c r="A22" s="59" t="s">
        <v>32</v>
      </c>
      <c r="B22" s="59"/>
      <c r="N22" s="60" t="s">
        <v>33</v>
      </c>
      <c r="O22" s="60"/>
      <c r="P22" s="60"/>
      <c r="Q22" s="60"/>
      <c r="R22" s="60"/>
      <c r="S22" s="60"/>
      <c r="T22" s="60"/>
      <c r="U22" s="60"/>
      <c r="V22" s="20"/>
    </row>
    <row r="23" spans="1:22" x14ac:dyDescent="0.25">
      <c r="A23" s="2"/>
      <c r="B23" s="2"/>
      <c r="N23" s="60" t="s">
        <v>34</v>
      </c>
      <c r="O23" s="60"/>
      <c r="P23" s="60"/>
      <c r="Q23" s="60"/>
      <c r="R23" s="60"/>
      <c r="S23" s="60"/>
      <c r="T23" s="60"/>
      <c r="U23" s="60"/>
      <c r="V23" s="20"/>
    </row>
    <row r="24" spans="1:22" x14ac:dyDescent="0.25">
      <c r="A24" s="2"/>
      <c r="B24" s="2"/>
      <c r="N24" s="5"/>
      <c r="O24" s="2"/>
      <c r="P24" s="2"/>
      <c r="Q24" s="2"/>
      <c r="R24" s="5"/>
      <c r="S24" s="5"/>
      <c r="T24" s="2"/>
      <c r="U24" s="2"/>
      <c r="V24" s="2"/>
    </row>
    <row r="25" spans="1:22" x14ac:dyDescent="0.25">
      <c r="A25" s="2"/>
      <c r="B25" s="2"/>
      <c r="N25" s="5"/>
      <c r="O25" s="2"/>
      <c r="P25" s="2"/>
      <c r="Q25" s="2"/>
      <c r="R25" s="5"/>
      <c r="S25" s="5"/>
      <c r="T25" s="2"/>
      <c r="U25" s="2"/>
      <c r="V25" s="2"/>
    </row>
    <row r="26" spans="1:22" x14ac:dyDescent="0.25">
      <c r="A26" s="2"/>
      <c r="B26" s="2"/>
      <c r="N26" s="5"/>
      <c r="O26" s="2"/>
      <c r="P26" s="2"/>
      <c r="Q26" s="2"/>
      <c r="R26" s="5"/>
      <c r="S26" s="5"/>
      <c r="T26" s="2"/>
      <c r="U26" s="2"/>
      <c r="V26" s="2"/>
    </row>
    <row r="27" spans="1:22" x14ac:dyDescent="0.25">
      <c r="A27" s="59"/>
      <c r="B27" s="59"/>
      <c r="N27" s="60" t="s">
        <v>35</v>
      </c>
      <c r="O27" s="60"/>
      <c r="P27" s="60"/>
      <c r="Q27" s="60"/>
      <c r="R27" s="60"/>
      <c r="S27" s="60"/>
      <c r="T27" s="60"/>
      <c r="U27" s="60"/>
      <c r="V27" s="2"/>
    </row>
  </sheetData>
  <mergeCells count="23">
    <mergeCell ref="N23:U23"/>
    <mergeCell ref="A27:B27"/>
    <mergeCell ref="N27:U27"/>
    <mergeCell ref="V2:V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20:B20"/>
    <mergeCell ref="N21:U21"/>
    <mergeCell ref="A22:B22"/>
    <mergeCell ref="N22:U22"/>
    <mergeCell ref="A1:U1"/>
    <mergeCell ref="A2:A4"/>
    <mergeCell ref="B2:B4"/>
    <mergeCell ref="C2:C4"/>
    <mergeCell ref="D2:K2"/>
    <mergeCell ref="L2:U2"/>
  </mergeCells>
  <printOptions horizontalCentered="1"/>
  <pageMargins left="0.2" right="0.2" top="0.56000000000000005" bottom="0.22" header="0.51181102362204722" footer="0.1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8"/>
  <sheetViews>
    <sheetView zoomScale="85" zoomScaleNormal="85" workbookViewId="0">
      <selection activeCell="A20" sqref="A20:IV20"/>
    </sheetView>
  </sheetViews>
  <sheetFormatPr defaultRowHeight="18.75" x14ac:dyDescent="0.2"/>
  <cols>
    <col min="1" max="1" width="5" style="7" bestFit="1" customWidth="1"/>
    <col min="2" max="2" width="22.140625" style="7" bestFit="1" customWidth="1"/>
    <col min="3" max="3" width="6.5703125" style="7" bestFit="1" customWidth="1"/>
    <col min="4" max="4" width="5.85546875" style="7" bestFit="1" customWidth="1"/>
    <col min="5" max="5" width="7.140625" style="7" bestFit="1" customWidth="1"/>
    <col min="6" max="6" width="4.7109375" style="7" bestFit="1" customWidth="1"/>
    <col min="7" max="7" width="7.140625" style="7" bestFit="1" customWidth="1"/>
    <col min="8" max="8" width="4" style="7" bestFit="1" customWidth="1"/>
    <col min="9" max="9" width="7.140625" style="7" bestFit="1" customWidth="1"/>
    <col min="10" max="10" width="4" style="7" bestFit="1" customWidth="1"/>
    <col min="11" max="11" width="6" style="7" bestFit="1" customWidth="1"/>
    <col min="12" max="12" width="4.7109375" style="7" bestFit="1" customWidth="1"/>
    <col min="13" max="13" width="7.140625" style="7" bestFit="1" customWidth="1"/>
    <col min="14" max="14" width="5.85546875" style="7" bestFit="1" customWidth="1"/>
    <col min="15" max="15" width="7.140625" style="7" bestFit="1" customWidth="1"/>
    <col min="16" max="16" width="5.85546875" style="7" bestFit="1" customWidth="1"/>
    <col min="17" max="17" width="7.140625" style="7" bestFit="1" customWidth="1"/>
    <col min="18" max="18" width="4.7109375" style="7" bestFit="1" customWidth="1"/>
    <col min="19" max="19" width="7.140625" style="7" bestFit="1" customWidth="1"/>
    <col min="20" max="20" width="4" style="7" bestFit="1" customWidth="1"/>
    <col min="21" max="21" width="6" style="7" bestFit="1" customWidth="1"/>
    <col min="22" max="22" width="7.85546875" style="7" bestFit="1" customWidth="1"/>
    <col min="23" max="16384" width="9.140625" style="7"/>
  </cols>
  <sheetData>
    <row r="1" spans="1:23" ht="30.75" customHeight="1" x14ac:dyDescent="0.2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"/>
    </row>
    <row r="2" spans="1:23" ht="18.75" customHeight="1" x14ac:dyDescent="0.2">
      <c r="A2" s="67" t="s">
        <v>37</v>
      </c>
      <c r="B2" s="68" t="s">
        <v>38</v>
      </c>
      <c r="C2" s="68" t="s">
        <v>39</v>
      </c>
      <c r="D2" s="62" t="s">
        <v>40</v>
      </c>
      <c r="E2" s="62"/>
      <c r="F2" s="62"/>
      <c r="G2" s="62"/>
      <c r="H2" s="62"/>
      <c r="I2" s="62"/>
      <c r="J2" s="62"/>
      <c r="K2" s="62"/>
      <c r="L2" s="62" t="s">
        <v>41</v>
      </c>
      <c r="M2" s="62"/>
      <c r="N2" s="62"/>
      <c r="O2" s="62"/>
      <c r="P2" s="62"/>
      <c r="Q2" s="62"/>
      <c r="R2" s="62"/>
      <c r="S2" s="62"/>
      <c r="T2" s="62"/>
      <c r="U2" s="62"/>
      <c r="V2" s="70"/>
    </row>
    <row r="3" spans="1:23" ht="17.25" customHeight="1" x14ac:dyDescent="0.2">
      <c r="A3" s="67"/>
      <c r="B3" s="68"/>
      <c r="C3" s="68"/>
      <c r="D3" s="62" t="s">
        <v>42</v>
      </c>
      <c r="E3" s="62"/>
      <c r="F3" s="62" t="s">
        <v>43</v>
      </c>
      <c r="G3" s="62"/>
      <c r="H3" s="62" t="s">
        <v>44</v>
      </c>
      <c r="I3" s="62"/>
      <c r="J3" s="62" t="s">
        <v>45</v>
      </c>
      <c r="K3" s="62"/>
      <c r="L3" s="62" t="s">
        <v>46</v>
      </c>
      <c r="M3" s="62"/>
      <c r="N3" s="62" t="s">
        <v>43</v>
      </c>
      <c r="O3" s="62"/>
      <c r="P3" s="62" t="s">
        <v>44</v>
      </c>
      <c r="Q3" s="62"/>
      <c r="R3" s="62" t="s">
        <v>45</v>
      </c>
      <c r="S3" s="62"/>
      <c r="T3" s="62" t="s">
        <v>47</v>
      </c>
      <c r="U3" s="62"/>
      <c r="V3" s="70"/>
    </row>
    <row r="4" spans="1:23" x14ac:dyDescent="0.2">
      <c r="A4" s="67"/>
      <c r="B4" s="68"/>
      <c r="C4" s="68"/>
      <c r="D4" s="9" t="s">
        <v>48</v>
      </c>
      <c r="E4" s="9" t="s">
        <v>49</v>
      </c>
      <c r="F4" s="9" t="s">
        <v>48</v>
      </c>
      <c r="G4" s="9" t="s">
        <v>49</v>
      </c>
      <c r="H4" s="9" t="s">
        <v>48</v>
      </c>
      <c r="I4" s="9" t="s">
        <v>49</v>
      </c>
      <c r="J4" s="9" t="s">
        <v>48</v>
      </c>
      <c r="K4" s="9" t="s">
        <v>49</v>
      </c>
      <c r="L4" s="9" t="s">
        <v>48</v>
      </c>
      <c r="M4" s="9" t="s">
        <v>49</v>
      </c>
      <c r="N4" s="9" t="s">
        <v>48</v>
      </c>
      <c r="O4" s="9" t="s">
        <v>49</v>
      </c>
      <c r="P4" s="9" t="s">
        <v>48</v>
      </c>
      <c r="Q4" s="9" t="s">
        <v>49</v>
      </c>
      <c r="R4" s="9" t="s">
        <v>48</v>
      </c>
      <c r="S4" s="9" t="s">
        <v>49</v>
      </c>
      <c r="T4" s="9" t="s">
        <v>48</v>
      </c>
      <c r="U4" s="9" t="s">
        <v>49</v>
      </c>
      <c r="V4" s="70"/>
    </row>
    <row r="5" spans="1:23" s="16" customFormat="1" ht="18.75" customHeight="1" x14ac:dyDescent="0.2">
      <c r="A5" s="10">
        <v>1</v>
      </c>
      <c r="B5" s="11" t="s">
        <v>15</v>
      </c>
      <c r="C5" s="12">
        <f t="shared" ref="C5:C19" si="0">SUM(D5,F5,H5,J5,V5)</f>
        <v>98</v>
      </c>
      <c r="D5" s="11">
        <v>89</v>
      </c>
      <c r="E5" s="13">
        <f t="shared" ref="E5:E20" si="1">D5/C5*100</f>
        <v>90.816326530612244</v>
      </c>
      <c r="F5" s="11">
        <v>8</v>
      </c>
      <c r="G5" s="13">
        <f t="shared" ref="G5:G20" si="2">F5/C5*100</f>
        <v>8.1632653061224492</v>
      </c>
      <c r="H5" s="11">
        <v>1</v>
      </c>
      <c r="I5" s="13">
        <f t="shared" ref="I5:I20" si="3">H5/C5*100</f>
        <v>1.0204081632653061</v>
      </c>
      <c r="J5" s="11">
        <v>0</v>
      </c>
      <c r="K5" s="13">
        <f t="shared" ref="K5:K20" si="4">J5/C5*100</f>
        <v>0</v>
      </c>
      <c r="L5" s="11">
        <v>16</v>
      </c>
      <c r="M5" s="13">
        <f t="shared" ref="M5:M20" si="5">L5/C5*100</f>
        <v>16.326530612244898</v>
      </c>
      <c r="N5" s="11">
        <v>33</v>
      </c>
      <c r="O5" s="13">
        <f t="shared" ref="O5:O20" si="6">N5/C5*100</f>
        <v>33.673469387755098</v>
      </c>
      <c r="P5" s="11">
        <v>46</v>
      </c>
      <c r="Q5" s="13">
        <f t="shared" ref="Q5:Q20" si="7">P5/C5*100</f>
        <v>46.938775510204081</v>
      </c>
      <c r="R5" s="11">
        <v>3</v>
      </c>
      <c r="S5" s="13">
        <f t="shared" ref="S5:S20" si="8">R5/C5*100</f>
        <v>3.0612244897959182</v>
      </c>
      <c r="T5" s="11">
        <v>0</v>
      </c>
      <c r="U5" s="13">
        <f t="shared" ref="U5:U20" si="9">T5/C5*100</f>
        <v>0</v>
      </c>
      <c r="V5" s="14"/>
      <c r="W5" s="15"/>
    </row>
    <row r="6" spans="1:23" s="16" customFormat="1" ht="18.75" customHeight="1" x14ac:dyDescent="0.2">
      <c r="A6" s="10">
        <v>2</v>
      </c>
      <c r="B6" s="11" t="s">
        <v>16</v>
      </c>
      <c r="C6" s="12">
        <f t="shared" si="0"/>
        <v>67</v>
      </c>
      <c r="D6" s="11">
        <v>60</v>
      </c>
      <c r="E6" s="13">
        <f t="shared" si="1"/>
        <v>89.552238805970148</v>
      </c>
      <c r="F6" s="11">
        <v>2</v>
      </c>
      <c r="G6" s="13">
        <f t="shared" si="2"/>
        <v>2.9850746268656714</v>
      </c>
      <c r="H6" s="11">
        <v>5</v>
      </c>
      <c r="I6" s="13">
        <f t="shared" si="3"/>
        <v>7.4626865671641784</v>
      </c>
      <c r="J6" s="11">
        <v>0</v>
      </c>
      <c r="K6" s="13">
        <f t="shared" si="4"/>
        <v>0</v>
      </c>
      <c r="L6" s="11">
        <v>11</v>
      </c>
      <c r="M6" s="13">
        <f t="shared" si="5"/>
        <v>16.417910447761194</v>
      </c>
      <c r="N6" s="11">
        <v>40</v>
      </c>
      <c r="O6" s="13">
        <f t="shared" si="6"/>
        <v>59.701492537313428</v>
      </c>
      <c r="P6" s="11">
        <v>16</v>
      </c>
      <c r="Q6" s="13">
        <f t="shared" si="7"/>
        <v>23.880597014925371</v>
      </c>
      <c r="R6" s="11">
        <v>0</v>
      </c>
      <c r="S6" s="13">
        <f t="shared" si="8"/>
        <v>0</v>
      </c>
      <c r="T6" s="11">
        <v>0</v>
      </c>
      <c r="U6" s="13">
        <f t="shared" si="9"/>
        <v>0</v>
      </c>
      <c r="V6" s="14"/>
    </row>
    <row r="7" spans="1:23" s="16" customFormat="1" ht="18.75" customHeight="1" x14ac:dyDescent="0.2">
      <c r="A7" s="10">
        <v>3</v>
      </c>
      <c r="B7" s="11" t="s">
        <v>17</v>
      </c>
      <c r="C7" s="12">
        <f t="shared" si="0"/>
        <v>86</v>
      </c>
      <c r="D7" s="11">
        <v>76</v>
      </c>
      <c r="E7" s="13">
        <f t="shared" si="1"/>
        <v>88.372093023255815</v>
      </c>
      <c r="F7" s="11">
        <v>10</v>
      </c>
      <c r="G7" s="13">
        <f t="shared" si="2"/>
        <v>11.627906976744185</v>
      </c>
      <c r="H7" s="11">
        <v>0</v>
      </c>
      <c r="I7" s="13">
        <f t="shared" si="3"/>
        <v>0</v>
      </c>
      <c r="J7" s="11">
        <v>0</v>
      </c>
      <c r="K7" s="13">
        <f t="shared" si="4"/>
        <v>0</v>
      </c>
      <c r="L7" s="11">
        <v>12</v>
      </c>
      <c r="M7" s="13">
        <f t="shared" si="5"/>
        <v>13.953488372093023</v>
      </c>
      <c r="N7" s="11">
        <v>47</v>
      </c>
      <c r="O7" s="13">
        <f t="shared" si="6"/>
        <v>54.651162790697668</v>
      </c>
      <c r="P7" s="11">
        <v>25</v>
      </c>
      <c r="Q7" s="13">
        <f t="shared" si="7"/>
        <v>29.069767441860467</v>
      </c>
      <c r="R7" s="11">
        <v>2</v>
      </c>
      <c r="S7" s="13">
        <f t="shared" si="8"/>
        <v>2.3255813953488373</v>
      </c>
      <c r="T7" s="11">
        <v>0</v>
      </c>
      <c r="U7" s="13">
        <f t="shared" si="9"/>
        <v>0</v>
      </c>
      <c r="V7" s="14"/>
    </row>
    <row r="8" spans="1:23" s="16" customFormat="1" ht="18.75" customHeight="1" x14ac:dyDescent="0.2">
      <c r="A8" s="10">
        <v>4</v>
      </c>
      <c r="B8" s="11" t="s">
        <v>18</v>
      </c>
      <c r="C8" s="12">
        <f t="shared" si="0"/>
        <v>136</v>
      </c>
      <c r="D8" s="11">
        <v>118</v>
      </c>
      <c r="E8" s="13">
        <f t="shared" si="1"/>
        <v>86.764705882352942</v>
      </c>
      <c r="F8" s="11">
        <v>13</v>
      </c>
      <c r="G8" s="13">
        <f t="shared" si="2"/>
        <v>9.5588235294117645</v>
      </c>
      <c r="H8" s="11">
        <v>5</v>
      </c>
      <c r="I8" s="13">
        <f t="shared" si="3"/>
        <v>3.6764705882352944</v>
      </c>
      <c r="J8" s="11">
        <v>0</v>
      </c>
      <c r="K8" s="13">
        <f t="shared" si="4"/>
        <v>0</v>
      </c>
      <c r="L8" s="11">
        <v>25</v>
      </c>
      <c r="M8" s="13">
        <f t="shared" si="5"/>
        <v>18.382352941176471</v>
      </c>
      <c r="N8" s="11">
        <v>74</v>
      </c>
      <c r="O8" s="13">
        <f t="shared" si="6"/>
        <v>54.411764705882348</v>
      </c>
      <c r="P8" s="11">
        <v>36</v>
      </c>
      <c r="Q8" s="13">
        <f t="shared" si="7"/>
        <v>26.47058823529412</v>
      </c>
      <c r="R8" s="11">
        <v>1</v>
      </c>
      <c r="S8" s="13">
        <f t="shared" si="8"/>
        <v>0.73529411764705876</v>
      </c>
      <c r="T8" s="11">
        <v>0</v>
      </c>
      <c r="U8" s="13">
        <f t="shared" si="9"/>
        <v>0</v>
      </c>
      <c r="V8" s="14"/>
    </row>
    <row r="9" spans="1:23" s="16" customFormat="1" ht="18.75" customHeight="1" x14ac:dyDescent="0.2">
      <c r="A9" s="17">
        <v>5</v>
      </c>
      <c r="B9" s="18" t="s">
        <v>19</v>
      </c>
      <c r="C9" s="12">
        <f t="shared" si="0"/>
        <v>107</v>
      </c>
      <c r="D9" s="11">
        <v>79</v>
      </c>
      <c r="E9" s="13">
        <f t="shared" si="1"/>
        <v>73.831775700934571</v>
      </c>
      <c r="F9" s="11">
        <v>17</v>
      </c>
      <c r="G9" s="13">
        <f t="shared" si="2"/>
        <v>15.887850467289718</v>
      </c>
      <c r="H9" s="11">
        <v>11</v>
      </c>
      <c r="I9" s="13">
        <f t="shared" si="3"/>
        <v>10.2803738317757</v>
      </c>
      <c r="J9" s="11">
        <v>0</v>
      </c>
      <c r="K9" s="13">
        <f t="shared" si="4"/>
        <v>0</v>
      </c>
      <c r="L9" s="11">
        <v>18</v>
      </c>
      <c r="M9" s="13">
        <f t="shared" si="5"/>
        <v>16.822429906542055</v>
      </c>
      <c r="N9" s="11">
        <v>32</v>
      </c>
      <c r="O9" s="13">
        <f t="shared" si="6"/>
        <v>29.906542056074763</v>
      </c>
      <c r="P9" s="11">
        <v>47</v>
      </c>
      <c r="Q9" s="13">
        <f t="shared" si="7"/>
        <v>43.925233644859816</v>
      </c>
      <c r="R9" s="11">
        <v>10</v>
      </c>
      <c r="S9" s="13">
        <f t="shared" si="8"/>
        <v>9.3457943925233646</v>
      </c>
      <c r="T9" s="11">
        <v>0</v>
      </c>
      <c r="U9" s="13">
        <f t="shared" si="9"/>
        <v>0</v>
      </c>
      <c r="V9" s="14"/>
    </row>
    <row r="10" spans="1:23" s="16" customFormat="1" ht="18.75" customHeight="1" x14ac:dyDescent="0.2">
      <c r="A10" s="17">
        <v>6</v>
      </c>
      <c r="B10" s="18" t="s">
        <v>20</v>
      </c>
      <c r="C10" s="12">
        <f t="shared" si="0"/>
        <v>160</v>
      </c>
      <c r="D10" s="11">
        <v>133</v>
      </c>
      <c r="E10" s="13">
        <f t="shared" si="1"/>
        <v>83.125</v>
      </c>
      <c r="F10" s="11">
        <v>27</v>
      </c>
      <c r="G10" s="13">
        <f t="shared" si="2"/>
        <v>16.875</v>
      </c>
      <c r="H10" s="11">
        <v>0</v>
      </c>
      <c r="I10" s="13">
        <f t="shared" si="3"/>
        <v>0</v>
      </c>
      <c r="J10" s="11">
        <v>0</v>
      </c>
      <c r="K10" s="13">
        <f t="shared" si="4"/>
        <v>0</v>
      </c>
      <c r="L10" s="11">
        <v>34</v>
      </c>
      <c r="M10" s="13">
        <f t="shared" si="5"/>
        <v>21.25</v>
      </c>
      <c r="N10" s="11">
        <v>62</v>
      </c>
      <c r="O10" s="13">
        <f t="shared" si="6"/>
        <v>38.75</v>
      </c>
      <c r="P10" s="11">
        <v>54</v>
      </c>
      <c r="Q10" s="13">
        <f t="shared" si="7"/>
        <v>33.75</v>
      </c>
      <c r="R10" s="11">
        <v>10</v>
      </c>
      <c r="S10" s="13">
        <f t="shared" si="8"/>
        <v>6.25</v>
      </c>
      <c r="T10" s="11">
        <v>0</v>
      </c>
      <c r="U10" s="13">
        <f t="shared" si="9"/>
        <v>0</v>
      </c>
      <c r="V10" s="14"/>
    </row>
    <row r="11" spans="1:23" s="16" customFormat="1" ht="18.75" customHeight="1" x14ac:dyDescent="0.2">
      <c r="A11" s="17">
        <v>7</v>
      </c>
      <c r="B11" s="18" t="s">
        <v>50</v>
      </c>
      <c r="C11" s="12">
        <f t="shared" si="0"/>
        <v>37</v>
      </c>
      <c r="D11" s="11">
        <v>35</v>
      </c>
      <c r="E11" s="13">
        <f t="shared" si="1"/>
        <v>94.594594594594597</v>
      </c>
      <c r="F11" s="11">
        <v>2</v>
      </c>
      <c r="G11" s="13">
        <f t="shared" si="2"/>
        <v>5.4054054054054053</v>
      </c>
      <c r="H11" s="11">
        <v>0</v>
      </c>
      <c r="I11" s="13">
        <f t="shared" si="3"/>
        <v>0</v>
      </c>
      <c r="J11" s="11">
        <v>0</v>
      </c>
      <c r="K11" s="13">
        <f t="shared" si="4"/>
        <v>0</v>
      </c>
      <c r="L11" s="11">
        <v>4</v>
      </c>
      <c r="M11" s="13">
        <f t="shared" si="5"/>
        <v>10.810810810810811</v>
      </c>
      <c r="N11" s="11">
        <v>23</v>
      </c>
      <c r="O11" s="13">
        <f t="shared" si="6"/>
        <v>62.162162162162161</v>
      </c>
      <c r="P11" s="11">
        <v>10</v>
      </c>
      <c r="Q11" s="13">
        <f t="shared" si="7"/>
        <v>27.027027027027028</v>
      </c>
      <c r="R11" s="11">
        <v>0</v>
      </c>
      <c r="S11" s="13">
        <f t="shared" si="8"/>
        <v>0</v>
      </c>
      <c r="T11" s="11">
        <v>0</v>
      </c>
      <c r="U11" s="13">
        <f t="shared" si="9"/>
        <v>0</v>
      </c>
      <c r="V11" s="14"/>
    </row>
    <row r="12" spans="1:23" s="16" customFormat="1" ht="18.75" customHeight="1" x14ac:dyDescent="0.2">
      <c r="A12" s="10">
        <v>8</v>
      </c>
      <c r="B12" s="11" t="s">
        <v>22</v>
      </c>
      <c r="C12" s="12">
        <f t="shared" si="0"/>
        <v>74</v>
      </c>
      <c r="D12" s="11">
        <v>69</v>
      </c>
      <c r="E12" s="13">
        <f t="shared" si="1"/>
        <v>93.243243243243242</v>
      </c>
      <c r="F12" s="11">
        <v>5</v>
      </c>
      <c r="G12" s="13">
        <f t="shared" si="2"/>
        <v>6.756756756756757</v>
      </c>
      <c r="H12" s="11">
        <v>0</v>
      </c>
      <c r="I12" s="13">
        <f t="shared" si="3"/>
        <v>0</v>
      </c>
      <c r="J12" s="11">
        <v>0</v>
      </c>
      <c r="K12" s="13">
        <f t="shared" si="4"/>
        <v>0</v>
      </c>
      <c r="L12" s="11">
        <v>22</v>
      </c>
      <c r="M12" s="13">
        <f t="shared" si="5"/>
        <v>29.72972972972973</v>
      </c>
      <c r="N12" s="11">
        <v>23</v>
      </c>
      <c r="O12" s="13">
        <f t="shared" si="6"/>
        <v>31.081081081081081</v>
      </c>
      <c r="P12" s="11">
        <v>28</v>
      </c>
      <c r="Q12" s="13">
        <f t="shared" si="7"/>
        <v>37.837837837837839</v>
      </c>
      <c r="R12" s="11">
        <v>1</v>
      </c>
      <c r="S12" s="13">
        <f t="shared" si="8"/>
        <v>1.3513513513513513</v>
      </c>
      <c r="T12" s="11">
        <v>0</v>
      </c>
      <c r="U12" s="13">
        <f t="shared" si="9"/>
        <v>0</v>
      </c>
      <c r="V12" s="14"/>
    </row>
    <row r="13" spans="1:23" s="16" customFormat="1" ht="18.75" customHeight="1" x14ac:dyDescent="0.2">
      <c r="A13" s="10">
        <v>9</v>
      </c>
      <c r="B13" s="11" t="s">
        <v>23</v>
      </c>
      <c r="C13" s="12">
        <f t="shared" si="0"/>
        <v>65</v>
      </c>
      <c r="D13" s="11">
        <v>59</v>
      </c>
      <c r="E13" s="13">
        <f t="shared" si="1"/>
        <v>90.769230769230774</v>
      </c>
      <c r="F13" s="11">
        <v>6</v>
      </c>
      <c r="G13" s="13">
        <f t="shared" si="2"/>
        <v>9.2307692307692317</v>
      </c>
      <c r="H13" s="11">
        <v>0</v>
      </c>
      <c r="I13" s="13">
        <f t="shared" si="3"/>
        <v>0</v>
      </c>
      <c r="J13" s="11">
        <v>0</v>
      </c>
      <c r="K13" s="13">
        <f t="shared" si="4"/>
        <v>0</v>
      </c>
      <c r="L13" s="11">
        <v>12</v>
      </c>
      <c r="M13" s="13">
        <f t="shared" si="5"/>
        <v>18.461538461538463</v>
      </c>
      <c r="N13" s="11">
        <v>23</v>
      </c>
      <c r="O13" s="13">
        <f t="shared" si="6"/>
        <v>35.384615384615387</v>
      </c>
      <c r="P13" s="11">
        <v>29</v>
      </c>
      <c r="Q13" s="13">
        <f t="shared" si="7"/>
        <v>44.61538461538462</v>
      </c>
      <c r="R13" s="11">
        <v>1</v>
      </c>
      <c r="S13" s="13">
        <f t="shared" si="8"/>
        <v>1.5384615384615385</v>
      </c>
      <c r="T13" s="11">
        <v>0</v>
      </c>
      <c r="U13" s="13">
        <f t="shared" si="9"/>
        <v>0</v>
      </c>
      <c r="V13" s="14"/>
    </row>
    <row r="14" spans="1:23" s="16" customFormat="1" ht="18.75" customHeight="1" x14ac:dyDescent="0.2">
      <c r="A14" s="10">
        <v>10</v>
      </c>
      <c r="B14" s="11" t="s">
        <v>51</v>
      </c>
      <c r="C14" s="12">
        <f t="shared" si="0"/>
        <v>77</v>
      </c>
      <c r="D14" s="11">
        <v>74</v>
      </c>
      <c r="E14" s="13">
        <f t="shared" si="1"/>
        <v>96.103896103896105</v>
      </c>
      <c r="F14" s="11">
        <v>3</v>
      </c>
      <c r="G14" s="13">
        <f t="shared" si="2"/>
        <v>3.8961038961038961</v>
      </c>
      <c r="H14" s="11">
        <v>0</v>
      </c>
      <c r="I14" s="13">
        <f t="shared" si="3"/>
        <v>0</v>
      </c>
      <c r="J14" s="11">
        <v>0</v>
      </c>
      <c r="K14" s="13">
        <f t="shared" si="4"/>
        <v>0</v>
      </c>
      <c r="L14" s="11">
        <v>17</v>
      </c>
      <c r="M14" s="13">
        <f t="shared" si="5"/>
        <v>22.077922077922079</v>
      </c>
      <c r="N14" s="11">
        <v>31</v>
      </c>
      <c r="O14" s="13">
        <f t="shared" si="6"/>
        <v>40.259740259740262</v>
      </c>
      <c r="P14" s="11">
        <v>29</v>
      </c>
      <c r="Q14" s="13">
        <f t="shared" si="7"/>
        <v>37.662337662337663</v>
      </c>
      <c r="R14" s="11">
        <v>0</v>
      </c>
      <c r="S14" s="13">
        <f t="shared" si="8"/>
        <v>0</v>
      </c>
      <c r="T14" s="11">
        <v>0</v>
      </c>
      <c r="U14" s="13">
        <f t="shared" si="9"/>
        <v>0</v>
      </c>
      <c r="V14" s="14"/>
    </row>
    <row r="15" spans="1:23" s="16" customFormat="1" ht="18.75" customHeight="1" x14ac:dyDescent="0.2">
      <c r="A15" s="10">
        <v>11</v>
      </c>
      <c r="B15" s="11" t="s">
        <v>52</v>
      </c>
      <c r="C15" s="12">
        <f t="shared" si="0"/>
        <v>52</v>
      </c>
      <c r="D15" s="11">
        <v>42</v>
      </c>
      <c r="E15" s="13">
        <f t="shared" si="1"/>
        <v>80.769230769230774</v>
      </c>
      <c r="F15" s="11">
        <v>10</v>
      </c>
      <c r="G15" s="13">
        <f t="shared" si="2"/>
        <v>19.230769230769234</v>
      </c>
      <c r="H15" s="11">
        <v>0</v>
      </c>
      <c r="I15" s="13">
        <f t="shared" si="3"/>
        <v>0</v>
      </c>
      <c r="J15" s="11">
        <v>0</v>
      </c>
      <c r="K15" s="13">
        <f t="shared" si="4"/>
        <v>0</v>
      </c>
      <c r="L15" s="11">
        <v>5</v>
      </c>
      <c r="M15" s="13">
        <f t="shared" si="5"/>
        <v>9.6153846153846168</v>
      </c>
      <c r="N15" s="11">
        <v>28</v>
      </c>
      <c r="O15" s="13">
        <f t="shared" si="6"/>
        <v>53.846153846153847</v>
      </c>
      <c r="P15" s="11">
        <v>19</v>
      </c>
      <c r="Q15" s="13">
        <f t="shared" si="7"/>
        <v>36.538461538461533</v>
      </c>
      <c r="R15" s="11">
        <v>0</v>
      </c>
      <c r="S15" s="13">
        <f t="shared" si="8"/>
        <v>0</v>
      </c>
      <c r="T15" s="11">
        <v>0</v>
      </c>
      <c r="U15" s="13">
        <f t="shared" si="9"/>
        <v>0</v>
      </c>
      <c r="V15" s="14"/>
    </row>
    <row r="16" spans="1:23" s="16" customFormat="1" ht="18.75" customHeight="1" x14ac:dyDescent="0.2">
      <c r="A16" s="10">
        <v>12</v>
      </c>
      <c r="B16" s="11" t="s">
        <v>26</v>
      </c>
      <c r="C16" s="12">
        <f t="shared" si="0"/>
        <v>59</v>
      </c>
      <c r="D16" s="11">
        <v>56</v>
      </c>
      <c r="E16" s="13">
        <f t="shared" si="1"/>
        <v>94.915254237288138</v>
      </c>
      <c r="F16" s="11">
        <v>3</v>
      </c>
      <c r="G16" s="13">
        <f t="shared" si="2"/>
        <v>5.0847457627118651</v>
      </c>
      <c r="H16" s="11">
        <v>0</v>
      </c>
      <c r="I16" s="13">
        <f t="shared" si="3"/>
        <v>0</v>
      </c>
      <c r="J16" s="11">
        <v>0</v>
      </c>
      <c r="K16" s="13">
        <f t="shared" si="4"/>
        <v>0</v>
      </c>
      <c r="L16" s="11">
        <v>16</v>
      </c>
      <c r="M16" s="13">
        <f t="shared" si="5"/>
        <v>27.118644067796609</v>
      </c>
      <c r="N16" s="11">
        <v>31</v>
      </c>
      <c r="O16" s="13">
        <f t="shared" si="6"/>
        <v>52.542372881355938</v>
      </c>
      <c r="P16" s="11">
        <v>12</v>
      </c>
      <c r="Q16" s="13">
        <f t="shared" si="7"/>
        <v>20.33898305084746</v>
      </c>
      <c r="R16" s="11">
        <v>0</v>
      </c>
      <c r="S16" s="13">
        <f t="shared" si="8"/>
        <v>0</v>
      </c>
      <c r="T16" s="11">
        <v>0</v>
      </c>
      <c r="U16" s="13">
        <f t="shared" si="9"/>
        <v>0</v>
      </c>
      <c r="V16" s="14"/>
    </row>
    <row r="17" spans="1:22" s="16" customFormat="1" ht="18.75" customHeight="1" x14ac:dyDescent="0.2">
      <c r="A17" s="10">
        <v>13</v>
      </c>
      <c r="B17" s="11" t="s">
        <v>53</v>
      </c>
      <c r="C17" s="12">
        <f t="shared" si="0"/>
        <v>47</v>
      </c>
      <c r="D17" s="11">
        <v>36</v>
      </c>
      <c r="E17" s="13">
        <f t="shared" si="1"/>
        <v>76.59574468085107</v>
      </c>
      <c r="F17" s="11">
        <v>8</v>
      </c>
      <c r="G17" s="13">
        <f t="shared" si="2"/>
        <v>17.021276595744681</v>
      </c>
      <c r="H17" s="11">
        <v>3</v>
      </c>
      <c r="I17" s="13">
        <f t="shared" si="3"/>
        <v>6.3829787234042552</v>
      </c>
      <c r="J17" s="11">
        <v>0</v>
      </c>
      <c r="K17" s="13">
        <f t="shared" si="4"/>
        <v>0</v>
      </c>
      <c r="L17" s="11">
        <v>10</v>
      </c>
      <c r="M17" s="13">
        <f t="shared" si="5"/>
        <v>21.276595744680851</v>
      </c>
      <c r="N17" s="11">
        <v>26</v>
      </c>
      <c r="O17" s="13">
        <f t="shared" si="6"/>
        <v>55.319148936170215</v>
      </c>
      <c r="P17" s="11">
        <v>11</v>
      </c>
      <c r="Q17" s="13">
        <f t="shared" si="7"/>
        <v>23.404255319148938</v>
      </c>
      <c r="R17" s="11">
        <v>0</v>
      </c>
      <c r="S17" s="13">
        <f t="shared" si="8"/>
        <v>0</v>
      </c>
      <c r="T17" s="11">
        <v>0</v>
      </c>
      <c r="U17" s="13">
        <f t="shared" si="9"/>
        <v>0</v>
      </c>
      <c r="V17" s="14"/>
    </row>
    <row r="18" spans="1:22" s="16" customFormat="1" ht="18.75" customHeight="1" x14ac:dyDescent="0.2">
      <c r="A18" s="10">
        <v>14</v>
      </c>
      <c r="B18" s="11" t="s">
        <v>28</v>
      </c>
      <c r="C18" s="12">
        <f t="shared" si="0"/>
        <v>39</v>
      </c>
      <c r="D18" s="11">
        <v>38</v>
      </c>
      <c r="E18" s="13">
        <f t="shared" si="1"/>
        <v>97.435897435897431</v>
      </c>
      <c r="F18" s="11">
        <v>1</v>
      </c>
      <c r="G18" s="13">
        <f t="shared" si="2"/>
        <v>2.5641025641025639</v>
      </c>
      <c r="H18" s="11">
        <v>0</v>
      </c>
      <c r="I18" s="13">
        <f t="shared" si="3"/>
        <v>0</v>
      </c>
      <c r="J18" s="11">
        <v>0</v>
      </c>
      <c r="K18" s="13">
        <f t="shared" si="4"/>
        <v>0</v>
      </c>
      <c r="L18" s="11">
        <v>9</v>
      </c>
      <c r="M18" s="13">
        <f t="shared" si="5"/>
        <v>23.076923076923077</v>
      </c>
      <c r="N18" s="11">
        <v>21</v>
      </c>
      <c r="O18" s="13">
        <f t="shared" si="6"/>
        <v>53.846153846153847</v>
      </c>
      <c r="P18" s="11">
        <v>9</v>
      </c>
      <c r="Q18" s="13">
        <f t="shared" si="7"/>
        <v>23.076923076923077</v>
      </c>
      <c r="R18" s="11">
        <v>0</v>
      </c>
      <c r="S18" s="13">
        <f t="shared" si="8"/>
        <v>0</v>
      </c>
      <c r="T18" s="11">
        <v>0</v>
      </c>
      <c r="U18" s="13">
        <f t="shared" si="9"/>
        <v>0</v>
      </c>
      <c r="V18" s="14"/>
    </row>
    <row r="19" spans="1:22" s="16" customFormat="1" ht="18.75" customHeight="1" x14ac:dyDescent="0.2">
      <c r="A19" s="10">
        <v>15</v>
      </c>
      <c r="B19" s="11" t="s">
        <v>29</v>
      </c>
      <c r="C19" s="12">
        <f t="shared" si="0"/>
        <v>60</v>
      </c>
      <c r="D19" s="11">
        <v>34</v>
      </c>
      <c r="E19" s="13">
        <f t="shared" si="1"/>
        <v>56.666666666666664</v>
      </c>
      <c r="F19" s="11">
        <v>23</v>
      </c>
      <c r="G19" s="13">
        <f t="shared" si="2"/>
        <v>38.333333333333336</v>
      </c>
      <c r="H19" s="11">
        <v>3</v>
      </c>
      <c r="I19" s="13">
        <f t="shared" si="3"/>
        <v>5</v>
      </c>
      <c r="J19" s="11">
        <v>0</v>
      </c>
      <c r="K19" s="13">
        <f t="shared" si="4"/>
        <v>0</v>
      </c>
      <c r="L19" s="11">
        <v>7</v>
      </c>
      <c r="M19" s="13">
        <f t="shared" si="5"/>
        <v>11.666666666666666</v>
      </c>
      <c r="N19" s="11">
        <v>30</v>
      </c>
      <c r="O19" s="13">
        <f t="shared" si="6"/>
        <v>50</v>
      </c>
      <c r="P19" s="11">
        <v>21</v>
      </c>
      <c r="Q19" s="13">
        <f t="shared" si="7"/>
        <v>35</v>
      </c>
      <c r="R19" s="11">
        <v>2</v>
      </c>
      <c r="S19" s="13">
        <f t="shared" si="8"/>
        <v>3.3333333333333335</v>
      </c>
      <c r="T19" s="11">
        <v>0</v>
      </c>
      <c r="U19" s="13">
        <f t="shared" si="9"/>
        <v>0</v>
      </c>
      <c r="V19" s="14"/>
    </row>
    <row r="20" spans="1:22" s="40" customFormat="1" ht="18.75" customHeight="1" x14ac:dyDescent="0.2">
      <c r="A20" s="64" t="s">
        <v>30</v>
      </c>
      <c r="B20" s="65"/>
      <c r="C20" s="37">
        <f>SUM(C5:C19)</f>
        <v>1164</v>
      </c>
      <c r="D20" s="37">
        <f>SUM(D5:D19)</f>
        <v>998</v>
      </c>
      <c r="E20" s="38">
        <f t="shared" si="1"/>
        <v>85.738831615120276</v>
      </c>
      <c r="F20" s="37">
        <f>SUM(F5:F19)</f>
        <v>138</v>
      </c>
      <c r="G20" s="38">
        <f t="shared" si="2"/>
        <v>11.855670103092782</v>
      </c>
      <c r="H20" s="37">
        <f>SUM(H5:H19)</f>
        <v>28</v>
      </c>
      <c r="I20" s="38">
        <f t="shared" si="3"/>
        <v>2.4054982817869419</v>
      </c>
      <c r="J20" s="37">
        <f>SUM(J5:J19)</f>
        <v>0</v>
      </c>
      <c r="K20" s="38">
        <f t="shared" si="4"/>
        <v>0</v>
      </c>
      <c r="L20" s="37">
        <f>SUM(L5:L19)</f>
        <v>218</v>
      </c>
      <c r="M20" s="38">
        <f t="shared" si="5"/>
        <v>18.72852233676976</v>
      </c>
      <c r="N20" s="37">
        <f>SUM(N5:N19)</f>
        <v>524</v>
      </c>
      <c r="O20" s="38">
        <f t="shared" si="6"/>
        <v>45.017182130584196</v>
      </c>
      <c r="P20" s="37">
        <f>SUM(P5:P19)</f>
        <v>392</v>
      </c>
      <c r="Q20" s="38">
        <f t="shared" si="7"/>
        <v>33.676975945017183</v>
      </c>
      <c r="R20" s="37">
        <f>SUM(R5:R19)</f>
        <v>30</v>
      </c>
      <c r="S20" s="38">
        <f t="shared" si="8"/>
        <v>2.5773195876288657</v>
      </c>
      <c r="T20" s="37">
        <f>SUM(T5:T19)</f>
        <v>0</v>
      </c>
      <c r="U20" s="38">
        <f t="shared" si="9"/>
        <v>0</v>
      </c>
      <c r="V20" s="39"/>
    </row>
    <row r="21" spans="1:22" x14ac:dyDescent="0.25">
      <c r="N21" s="69" t="s">
        <v>31</v>
      </c>
      <c r="O21" s="69"/>
      <c r="P21" s="69"/>
      <c r="Q21" s="69"/>
      <c r="R21" s="69"/>
      <c r="S21" s="69"/>
      <c r="T21" s="69"/>
      <c r="U21" s="69"/>
      <c r="V21" s="19"/>
    </row>
    <row r="22" spans="1:22" x14ac:dyDescent="0.25">
      <c r="A22" s="59" t="s">
        <v>32</v>
      </c>
      <c r="B22" s="59"/>
      <c r="N22" s="60" t="s">
        <v>33</v>
      </c>
      <c r="O22" s="60"/>
      <c r="P22" s="60"/>
      <c r="Q22" s="60"/>
      <c r="R22" s="60"/>
      <c r="S22" s="60"/>
      <c r="T22" s="60"/>
      <c r="U22" s="60"/>
      <c r="V22" s="20"/>
    </row>
    <row r="23" spans="1:22" x14ac:dyDescent="0.25">
      <c r="A23" s="2"/>
      <c r="B23" s="2"/>
      <c r="N23" s="60" t="s">
        <v>34</v>
      </c>
      <c r="O23" s="60"/>
      <c r="P23" s="60"/>
      <c r="Q23" s="60"/>
      <c r="R23" s="60"/>
      <c r="S23" s="60"/>
      <c r="T23" s="60"/>
      <c r="U23" s="60"/>
      <c r="V23" s="20"/>
    </row>
    <row r="24" spans="1:22" x14ac:dyDescent="0.25">
      <c r="A24" s="2"/>
      <c r="B24" s="2"/>
      <c r="N24" s="5"/>
      <c r="O24" s="2"/>
      <c r="P24" s="2"/>
      <c r="Q24" s="2"/>
      <c r="R24" s="5"/>
      <c r="S24" s="5"/>
      <c r="T24" s="2"/>
      <c r="U24" s="2"/>
      <c r="V24" s="2"/>
    </row>
    <row r="25" spans="1:22" x14ac:dyDescent="0.25">
      <c r="A25" s="2"/>
      <c r="B25" s="2"/>
      <c r="N25" s="5"/>
      <c r="O25" s="2"/>
      <c r="P25" s="2"/>
      <c r="Q25" s="2"/>
      <c r="R25" s="5"/>
      <c r="S25" s="5"/>
      <c r="T25" s="2"/>
      <c r="U25" s="2"/>
      <c r="V25" s="2"/>
    </row>
    <row r="26" spans="1:22" x14ac:dyDescent="0.25">
      <c r="A26" s="2"/>
      <c r="B26" s="2"/>
      <c r="N26" s="5"/>
      <c r="O26" s="2"/>
      <c r="P26" s="2"/>
      <c r="Q26" s="2"/>
      <c r="R26" s="5"/>
      <c r="S26" s="5"/>
      <c r="T26" s="2"/>
      <c r="U26" s="2"/>
      <c r="V26" s="2"/>
    </row>
    <row r="27" spans="1:22" x14ac:dyDescent="0.25">
      <c r="A27" s="59"/>
      <c r="B27" s="59"/>
      <c r="N27" s="5"/>
      <c r="O27" s="2"/>
      <c r="P27" s="2"/>
      <c r="Q27" s="2"/>
      <c r="R27" s="5"/>
      <c r="S27" s="5"/>
      <c r="T27" s="2"/>
      <c r="U27" s="2"/>
      <c r="V27" s="2"/>
    </row>
    <row r="28" spans="1:22" x14ac:dyDescent="0.25">
      <c r="N28" s="60" t="s">
        <v>35</v>
      </c>
      <c r="O28" s="60"/>
      <c r="P28" s="60"/>
      <c r="Q28" s="60"/>
      <c r="R28" s="60"/>
      <c r="S28" s="60"/>
      <c r="T28" s="60"/>
      <c r="U28" s="60"/>
    </row>
  </sheetData>
  <mergeCells count="23">
    <mergeCell ref="N28:U28"/>
    <mergeCell ref="A20:B20"/>
    <mergeCell ref="N21:U21"/>
    <mergeCell ref="A22:B22"/>
    <mergeCell ref="N22:U22"/>
    <mergeCell ref="N23:U23"/>
    <mergeCell ref="A27:B27"/>
    <mergeCell ref="V2:V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1:U1"/>
    <mergeCell ref="A2:A4"/>
    <mergeCell ref="B2:B4"/>
    <mergeCell ref="C2:C4"/>
    <mergeCell ref="D2:K2"/>
    <mergeCell ref="L2:U2"/>
  </mergeCells>
  <printOptions horizontalCentered="1"/>
  <pageMargins left="0.2" right="0.2" top="0.56000000000000005" bottom="0.22" header="0.51181102362204722" footer="0.1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7"/>
  <sheetViews>
    <sheetView zoomScale="85" zoomScaleNormal="85" workbookViewId="0">
      <selection activeCell="A20" sqref="A20:IV20"/>
    </sheetView>
  </sheetViews>
  <sheetFormatPr defaultRowHeight="18.75" x14ac:dyDescent="0.2"/>
  <cols>
    <col min="1" max="1" width="5" style="7" bestFit="1" customWidth="1"/>
    <col min="2" max="2" width="22.140625" style="7" bestFit="1" customWidth="1"/>
    <col min="3" max="3" width="6.5703125" style="7" bestFit="1" customWidth="1"/>
    <col min="4" max="4" width="5.85546875" style="7" bestFit="1" customWidth="1"/>
    <col min="5" max="5" width="7.140625" style="7" bestFit="1" customWidth="1"/>
    <col min="6" max="6" width="4.7109375" style="7" bestFit="1" customWidth="1"/>
    <col min="7" max="7" width="7.140625" style="7" bestFit="1" customWidth="1"/>
    <col min="8" max="8" width="4" style="7" bestFit="1" customWidth="1"/>
    <col min="9" max="9" width="6" style="7" bestFit="1" customWidth="1"/>
    <col min="10" max="10" width="4" style="7" bestFit="1" customWidth="1"/>
    <col min="11" max="11" width="6" style="7" bestFit="1" customWidth="1"/>
    <col min="12" max="12" width="4.7109375" style="7" bestFit="1" customWidth="1"/>
    <col min="13" max="13" width="7.140625" style="7" bestFit="1" customWidth="1"/>
    <col min="14" max="14" width="5.85546875" style="7" bestFit="1" customWidth="1"/>
    <col min="15" max="15" width="7.140625" style="7" bestFit="1" customWidth="1"/>
    <col min="16" max="16" width="5.85546875" style="7" bestFit="1" customWidth="1"/>
    <col min="17" max="17" width="7.140625" style="7" bestFit="1" customWidth="1"/>
    <col min="18" max="18" width="4.7109375" style="7" bestFit="1" customWidth="1"/>
    <col min="19" max="19" width="7.140625" style="7" bestFit="1" customWidth="1"/>
    <col min="20" max="20" width="4" style="7" bestFit="1" customWidth="1"/>
    <col min="21" max="21" width="6" style="7" bestFit="1" customWidth="1"/>
    <col min="22" max="22" width="7.85546875" style="7" bestFit="1" customWidth="1"/>
    <col min="23" max="16384" width="9.140625" style="7"/>
  </cols>
  <sheetData>
    <row r="1" spans="1:23" ht="30.75" customHeight="1" x14ac:dyDescent="0.2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"/>
    </row>
    <row r="2" spans="1:23" ht="18.75" customHeight="1" x14ac:dyDescent="0.2">
      <c r="A2" s="67" t="s">
        <v>37</v>
      </c>
      <c r="B2" s="68" t="s">
        <v>38</v>
      </c>
      <c r="C2" s="68" t="s">
        <v>39</v>
      </c>
      <c r="D2" s="62" t="s">
        <v>40</v>
      </c>
      <c r="E2" s="62"/>
      <c r="F2" s="62"/>
      <c r="G2" s="62"/>
      <c r="H2" s="62"/>
      <c r="I2" s="62"/>
      <c r="J2" s="62"/>
      <c r="K2" s="62"/>
      <c r="L2" s="62" t="s">
        <v>41</v>
      </c>
      <c r="M2" s="62"/>
      <c r="N2" s="62"/>
      <c r="O2" s="62"/>
      <c r="P2" s="62"/>
      <c r="Q2" s="62"/>
      <c r="R2" s="62"/>
      <c r="S2" s="62"/>
      <c r="T2" s="62"/>
      <c r="U2" s="62"/>
      <c r="V2" s="70"/>
    </row>
    <row r="3" spans="1:23" ht="17.25" customHeight="1" x14ac:dyDescent="0.2">
      <c r="A3" s="67"/>
      <c r="B3" s="68"/>
      <c r="C3" s="68"/>
      <c r="D3" s="62" t="s">
        <v>42</v>
      </c>
      <c r="E3" s="62"/>
      <c r="F3" s="62" t="s">
        <v>43</v>
      </c>
      <c r="G3" s="62"/>
      <c r="H3" s="62" t="s">
        <v>44</v>
      </c>
      <c r="I3" s="62"/>
      <c r="J3" s="62" t="s">
        <v>45</v>
      </c>
      <c r="K3" s="62"/>
      <c r="L3" s="62" t="s">
        <v>46</v>
      </c>
      <c r="M3" s="62"/>
      <c r="N3" s="62" t="s">
        <v>43</v>
      </c>
      <c r="O3" s="62"/>
      <c r="P3" s="62" t="s">
        <v>44</v>
      </c>
      <c r="Q3" s="62"/>
      <c r="R3" s="62" t="s">
        <v>45</v>
      </c>
      <c r="S3" s="62"/>
      <c r="T3" s="62" t="s">
        <v>47</v>
      </c>
      <c r="U3" s="62"/>
      <c r="V3" s="70"/>
    </row>
    <row r="4" spans="1:23" x14ac:dyDescent="0.2">
      <c r="A4" s="67"/>
      <c r="B4" s="68"/>
      <c r="C4" s="68"/>
      <c r="D4" s="9" t="s">
        <v>48</v>
      </c>
      <c r="E4" s="9" t="s">
        <v>49</v>
      </c>
      <c r="F4" s="9" t="s">
        <v>48</v>
      </c>
      <c r="G4" s="9" t="s">
        <v>49</v>
      </c>
      <c r="H4" s="9" t="s">
        <v>48</v>
      </c>
      <c r="I4" s="9" t="s">
        <v>49</v>
      </c>
      <c r="J4" s="9" t="s">
        <v>48</v>
      </c>
      <c r="K4" s="9" t="s">
        <v>49</v>
      </c>
      <c r="L4" s="9" t="s">
        <v>48</v>
      </c>
      <c r="M4" s="9" t="s">
        <v>49</v>
      </c>
      <c r="N4" s="9" t="s">
        <v>48</v>
      </c>
      <c r="O4" s="9" t="s">
        <v>49</v>
      </c>
      <c r="P4" s="9" t="s">
        <v>48</v>
      </c>
      <c r="Q4" s="9" t="s">
        <v>49</v>
      </c>
      <c r="R4" s="9" t="s">
        <v>48</v>
      </c>
      <c r="S4" s="9" t="s">
        <v>49</v>
      </c>
      <c r="T4" s="9" t="s">
        <v>48</v>
      </c>
      <c r="U4" s="9" t="s">
        <v>49</v>
      </c>
      <c r="V4" s="70"/>
    </row>
    <row r="5" spans="1:23" s="16" customFormat="1" ht="18.75" customHeight="1" x14ac:dyDescent="0.2">
      <c r="A5" s="10">
        <v>1</v>
      </c>
      <c r="B5" s="11" t="s">
        <v>15</v>
      </c>
      <c r="C5" s="12">
        <f t="shared" ref="C5:C19" si="0">SUM(D5,F5,H5,J5,V5)</f>
        <v>103</v>
      </c>
      <c r="D5" s="11">
        <v>94</v>
      </c>
      <c r="E5" s="13">
        <f t="shared" ref="E5:E20" si="1">D5/C5*100</f>
        <v>91.262135922330103</v>
      </c>
      <c r="F5" s="11">
        <v>9</v>
      </c>
      <c r="G5" s="13">
        <f t="shared" ref="G5:G20" si="2">F5/C5*100</f>
        <v>8.7378640776699026</v>
      </c>
      <c r="H5" s="11">
        <v>0</v>
      </c>
      <c r="I5" s="13">
        <f t="shared" ref="I5:I20" si="3">H5/C5*100</f>
        <v>0</v>
      </c>
      <c r="J5" s="11">
        <v>0</v>
      </c>
      <c r="K5" s="13">
        <f t="shared" ref="K5:K20" si="4">J5/C5*100</f>
        <v>0</v>
      </c>
      <c r="L5" s="11">
        <v>9</v>
      </c>
      <c r="M5" s="13">
        <f t="shared" ref="M5:M20" si="5">L5/C5*100</f>
        <v>8.7378640776699026</v>
      </c>
      <c r="N5" s="11">
        <v>43</v>
      </c>
      <c r="O5" s="13">
        <f t="shared" ref="O5:O20" si="6">N5/C5*100</f>
        <v>41.747572815533978</v>
      </c>
      <c r="P5" s="11">
        <v>43</v>
      </c>
      <c r="Q5" s="13">
        <f t="shared" ref="Q5:Q20" si="7">P5/C5*100</f>
        <v>41.747572815533978</v>
      </c>
      <c r="R5" s="11">
        <v>8</v>
      </c>
      <c r="S5" s="13">
        <f t="shared" ref="S5:S20" si="8">R5/C5*100</f>
        <v>7.7669902912621351</v>
      </c>
      <c r="T5" s="11">
        <v>0</v>
      </c>
      <c r="U5" s="13">
        <f t="shared" ref="U5:U20" si="9">T5/C5*100</f>
        <v>0</v>
      </c>
      <c r="V5" s="14"/>
      <c r="W5" s="15"/>
    </row>
    <row r="6" spans="1:23" s="16" customFormat="1" ht="18.75" customHeight="1" x14ac:dyDescent="0.2">
      <c r="A6" s="10">
        <v>2</v>
      </c>
      <c r="B6" s="11" t="s">
        <v>16</v>
      </c>
      <c r="C6" s="12">
        <f t="shared" si="0"/>
        <v>78</v>
      </c>
      <c r="D6" s="11">
        <v>66</v>
      </c>
      <c r="E6" s="13">
        <f t="shared" si="1"/>
        <v>84.615384615384613</v>
      </c>
      <c r="F6" s="11">
        <v>6</v>
      </c>
      <c r="G6" s="13">
        <f t="shared" si="2"/>
        <v>7.6923076923076925</v>
      </c>
      <c r="H6" s="11">
        <v>6</v>
      </c>
      <c r="I6" s="13">
        <f t="shared" si="3"/>
        <v>7.6923076923076925</v>
      </c>
      <c r="J6" s="11">
        <v>0</v>
      </c>
      <c r="K6" s="13">
        <f t="shared" si="4"/>
        <v>0</v>
      </c>
      <c r="L6" s="11">
        <v>16</v>
      </c>
      <c r="M6" s="13">
        <f t="shared" si="5"/>
        <v>20.512820512820511</v>
      </c>
      <c r="N6" s="11">
        <v>39</v>
      </c>
      <c r="O6" s="13">
        <f t="shared" si="6"/>
        <v>50</v>
      </c>
      <c r="P6" s="11">
        <v>23</v>
      </c>
      <c r="Q6" s="13">
        <f t="shared" si="7"/>
        <v>29.487179487179489</v>
      </c>
      <c r="R6" s="11">
        <v>0</v>
      </c>
      <c r="S6" s="13">
        <f t="shared" si="8"/>
        <v>0</v>
      </c>
      <c r="T6" s="11">
        <v>0</v>
      </c>
      <c r="U6" s="13">
        <f t="shared" si="9"/>
        <v>0</v>
      </c>
      <c r="V6" s="14"/>
    </row>
    <row r="7" spans="1:23" s="16" customFormat="1" ht="18.75" customHeight="1" x14ac:dyDescent="0.2">
      <c r="A7" s="10">
        <v>3</v>
      </c>
      <c r="B7" s="11" t="s">
        <v>17</v>
      </c>
      <c r="C7" s="12">
        <f t="shared" si="0"/>
        <v>91</v>
      </c>
      <c r="D7" s="11">
        <v>81</v>
      </c>
      <c r="E7" s="13">
        <f t="shared" si="1"/>
        <v>89.010989010989007</v>
      </c>
      <c r="F7" s="11">
        <v>10</v>
      </c>
      <c r="G7" s="13">
        <f t="shared" si="2"/>
        <v>10.989010989010989</v>
      </c>
      <c r="H7" s="11">
        <v>0</v>
      </c>
      <c r="I7" s="13">
        <f t="shared" si="3"/>
        <v>0</v>
      </c>
      <c r="J7" s="11">
        <v>0</v>
      </c>
      <c r="K7" s="13">
        <f t="shared" si="4"/>
        <v>0</v>
      </c>
      <c r="L7" s="11">
        <v>29</v>
      </c>
      <c r="M7" s="13">
        <f t="shared" si="5"/>
        <v>31.868131868131865</v>
      </c>
      <c r="N7" s="11">
        <v>40</v>
      </c>
      <c r="O7" s="13">
        <f t="shared" si="6"/>
        <v>43.956043956043956</v>
      </c>
      <c r="P7" s="11">
        <v>21</v>
      </c>
      <c r="Q7" s="13">
        <f t="shared" si="7"/>
        <v>23.076923076923077</v>
      </c>
      <c r="R7" s="11">
        <v>1</v>
      </c>
      <c r="S7" s="13">
        <f t="shared" si="8"/>
        <v>1.098901098901099</v>
      </c>
      <c r="T7" s="11">
        <v>0</v>
      </c>
      <c r="U7" s="13">
        <f t="shared" si="9"/>
        <v>0</v>
      </c>
      <c r="V7" s="14"/>
    </row>
    <row r="8" spans="1:23" s="16" customFormat="1" ht="18.75" customHeight="1" x14ac:dyDescent="0.2">
      <c r="A8" s="10">
        <v>4</v>
      </c>
      <c r="B8" s="11" t="s">
        <v>18</v>
      </c>
      <c r="C8" s="12">
        <f t="shared" si="0"/>
        <v>152</v>
      </c>
      <c r="D8" s="11">
        <v>135</v>
      </c>
      <c r="E8" s="13">
        <f t="shared" si="1"/>
        <v>88.81578947368422</v>
      </c>
      <c r="F8" s="11">
        <v>14</v>
      </c>
      <c r="G8" s="13">
        <f t="shared" si="2"/>
        <v>9.2105263157894726</v>
      </c>
      <c r="H8" s="11">
        <v>3</v>
      </c>
      <c r="I8" s="13">
        <f t="shared" si="3"/>
        <v>1.9736842105263157</v>
      </c>
      <c r="J8" s="11">
        <v>0</v>
      </c>
      <c r="K8" s="13">
        <f t="shared" si="4"/>
        <v>0</v>
      </c>
      <c r="L8" s="11">
        <v>48</v>
      </c>
      <c r="M8" s="13">
        <f t="shared" si="5"/>
        <v>31.578947368421051</v>
      </c>
      <c r="N8" s="11">
        <v>79</v>
      </c>
      <c r="O8" s="13">
        <f t="shared" si="6"/>
        <v>51.973684210526315</v>
      </c>
      <c r="P8" s="11">
        <v>25</v>
      </c>
      <c r="Q8" s="13">
        <f t="shared" si="7"/>
        <v>16.447368421052634</v>
      </c>
      <c r="R8" s="11">
        <v>0</v>
      </c>
      <c r="S8" s="13">
        <f t="shared" si="8"/>
        <v>0</v>
      </c>
      <c r="T8" s="11">
        <v>0</v>
      </c>
      <c r="U8" s="13">
        <f t="shared" si="9"/>
        <v>0</v>
      </c>
      <c r="V8" s="14"/>
    </row>
    <row r="9" spans="1:23" s="16" customFormat="1" ht="18.75" customHeight="1" x14ac:dyDescent="0.2">
      <c r="A9" s="17">
        <v>5</v>
      </c>
      <c r="B9" s="18" t="s">
        <v>19</v>
      </c>
      <c r="C9" s="12">
        <f t="shared" si="0"/>
        <v>139</v>
      </c>
      <c r="D9" s="11">
        <v>117</v>
      </c>
      <c r="E9" s="13">
        <f t="shared" si="1"/>
        <v>84.172661870503589</v>
      </c>
      <c r="F9" s="11">
        <v>15</v>
      </c>
      <c r="G9" s="13">
        <f t="shared" si="2"/>
        <v>10.791366906474821</v>
      </c>
      <c r="H9" s="11">
        <v>7</v>
      </c>
      <c r="I9" s="13">
        <f t="shared" si="3"/>
        <v>5.0359712230215825</v>
      </c>
      <c r="J9" s="11">
        <v>0</v>
      </c>
      <c r="K9" s="13">
        <f t="shared" si="4"/>
        <v>0</v>
      </c>
      <c r="L9" s="11">
        <v>30</v>
      </c>
      <c r="M9" s="13">
        <f t="shared" si="5"/>
        <v>21.582733812949641</v>
      </c>
      <c r="N9" s="11">
        <v>63</v>
      </c>
      <c r="O9" s="13">
        <f t="shared" si="6"/>
        <v>45.323741007194243</v>
      </c>
      <c r="P9" s="11">
        <v>41</v>
      </c>
      <c r="Q9" s="13">
        <f t="shared" si="7"/>
        <v>29.496402877697843</v>
      </c>
      <c r="R9" s="11">
        <v>5</v>
      </c>
      <c r="S9" s="13">
        <f t="shared" si="8"/>
        <v>3.5971223021582732</v>
      </c>
      <c r="T9" s="11">
        <v>0</v>
      </c>
      <c r="U9" s="13">
        <f t="shared" si="9"/>
        <v>0</v>
      </c>
      <c r="V9" s="14"/>
    </row>
    <row r="10" spans="1:23" s="16" customFormat="1" ht="18.75" customHeight="1" x14ac:dyDescent="0.2">
      <c r="A10" s="17">
        <v>6</v>
      </c>
      <c r="B10" s="18" t="s">
        <v>20</v>
      </c>
      <c r="C10" s="12">
        <f t="shared" si="0"/>
        <v>197</v>
      </c>
      <c r="D10" s="11">
        <v>162</v>
      </c>
      <c r="E10" s="13">
        <f t="shared" si="1"/>
        <v>82.233502538071065</v>
      </c>
      <c r="F10" s="11">
        <v>33</v>
      </c>
      <c r="G10" s="13">
        <f t="shared" si="2"/>
        <v>16.751269035532996</v>
      </c>
      <c r="H10" s="11">
        <v>2</v>
      </c>
      <c r="I10" s="13">
        <f t="shared" si="3"/>
        <v>1.015228426395939</v>
      </c>
      <c r="J10" s="11">
        <v>0</v>
      </c>
      <c r="K10" s="13">
        <f t="shared" si="4"/>
        <v>0</v>
      </c>
      <c r="L10" s="11">
        <v>31</v>
      </c>
      <c r="M10" s="13">
        <f t="shared" si="5"/>
        <v>15.736040609137056</v>
      </c>
      <c r="N10" s="11">
        <v>82</v>
      </c>
      <c r="O10" s="13">
        <f t="shared" si="6"/>
        <v>41.624365482233507</v>
      </c>
      <c r="P10" s="11">
        <v>63</v>
      </c>
      <c r="Q10" s="13">
        <f t="shared" si="7"/>
        <v>31.979695431472084</v>
      </c>
      <c r="R10" s="11">
        <v>21</v>
      </c>
      <c r="S10" s="13">
        <f t="shared" si="8"/>
        <v>10.659898477157361</v>
      </c>
      <c r="T10" s="11">
        <v>0</v>
      </c>
      <c r="U10" s="13">
        <f t="shared" si="9"/>
        <v>0</v>
      </c>
      <c r="V10" s="14"/>
    </row>
    <row r="11" spans="1:23" s="16" customFormat="1" ht="18.75" customHeight="1" x14ac:dyDescent="0.2">
      <c r="A11" s="17">
        <v>7</v>
      </c>
      <c r="B11" s="18" t="s">
        <v>50</v>
      </c>
      <c r="C11" s="12">
        <f t="shared" si="0"/>
        <v>42</v>
      </c>
      <c r="D11" s="11">
        <v>40</v>
      </c>
      <c r="E11" s="13">
        <f t="shared" si="1"/>
        <v>95.238095238095227</v>
      </c>
      <c r="F11" s="11">
        <v>2</v>
      </c>
      <c r="G11" s="13">
        <f t="shared" si="2"/>
        <v>4.7619047619047619</v>
      </c>
      <c r="H11" s="11">
        <v>0</v>
      </c>
      <c r="I11" s="13">
        <f t="shared" si="3"/>
        <v>0</v>
      </c>
      <c r="J11" s="11">
        <v>0</v>
      </c>
      <c r="K11" s="13">
        <f t="shared" si="4"/>
        <v>0</v>
      </c>
      <c r="L11" s="11">
        <v>15</v>
      </c>
      <c r="M11" s="13">
        <f t="shared" si="5"/>
        <v>35.714285714285715</v>
      </c>
      <c r="N11" s="11">
        <v>14</v>
      </c>
      <c r="O11" s="13">
        <f t="shared" si="6"/>
        <v>33.333333333333329</v>
      </c>
      <c r="P11" s="11">
        <v>12</v>
      </c>
      <c r="Q11" s="13">
        <f t="shared" si="7"/>
        <v>28.571428571428569</v>
      </c>
      <c r="R11" s="11">
        <v>1</v>
      </c>
      <c r="S11" s="13">
        <f t="shared" si="8"/>
        <v>2.3809523809523809</v>
      </c>
      <c r="T11" s="11">
        <v>0</v>
      </c>
      <c r="U11" s="13">
        <f t="shared" si="9"/>
        <v>0</v>
      </c>
      <c r="V11" s="14"/>
    </row>
    <row r="12" spans="1:23" s="16" customFormat="1" ht="18.75" customHeight="1" x14ac:dyDescent="0.2">
      <c r="A12" s="10">
        <v>8</v>
      </c>
      <c r="B12" s="11" t="s">
        <v>22</v>
      </c>
      <c r="C12" s="12">
        <f t="shared" si="0"/>
        <v>82</v>
      </c>
      <c r="D12" s="11">
        <v>72</v>
      </c>
      <c r="E12" s="13">
        <f t="shared" si="1"/>
        <v>87.804878048780495</v>
      </c>
      <c r="F12" s="11">
        <v>4</v>
      </c>
      <c r="G12" s="13">
        <f t="shared" si="2"/>
        <v>4.8780487804878048</v>
      </c>
      <c r="H12" s="11">
        <v>6</v>
      </c>
      <c r="I12" s="13">
        <f t="shared" si="3"/>
        <v>7.3170731707317067</v>
      </c>
      <c r="J12" s="11">
        <v>0</v>
      </c>
      <c r="K12" s="13">
        <f t="shared" si="4"/>
        <v>0</v>
      </c>
      <c r="L12" s="11">
        <v>19</v>
      </c>
      <c r="M12" s="13">
        <f t="shared" si="5"/>
        <v>23.170731707317074</v>
      </c>
      <c r="N12" s="11">
        <v>42</v>
      </c>
      <c r="O12" s="13">
        <f t="shared" si="6"/>
        <v>51.219512195121951</v>
      </c>
      <c r="P12" s="11">
        <v>20</v>
      </c>
      <c r="Q12" s="13">
        <f t="shared" si="7"/>
        <v>24.390243902439025</v>
      </c>
      <c r="R12" s="11">
        <v>1</v>
      </c>
      <c r="S12" s="13">
        <f t="shared" si="8"/>
        <v>1.2195121951219512</v>
      </c>
      <c r="T12" s="11">
        <v>0</v>
      </c>
      <c r="U12" s="13">
        <f t="shared" si="9"/>
        <v>0</v>
      </c>
      <c r="V12" s="14"/>
    </row>
    <row r="13" spans="1:23" s="16" customFormat="1" ht="18.75" customHeight="1" x14ac:dyDescent="0.2">
      <c r="A13" s="10">
        <v>9</v>
      </c>
      <c r="B13" s="11" t="s">
        <v>23</v>
      </c>
      <c r="C13" s="12">
        <f t="shared" si="0"/>
        <v>112</v>
      </c>
      <c r="D13" s="11">
        <v>91</v>
      </c>
      <c r="E13" s="13">
        <f t="shared" si="1"/>
        <v>81.25</v>
      </c>
      <c r="F13" s="11">
        <v>20</v>
      </c>
      <c r="G13" s="13">
        <f t="shared" si="2"/>
        <v>17.857142857142858</v>
      </c>
      <c r="H13" s="11">
        <v>1</v>
      </c>
      <c r="I13" s="13">
        <f t="shared" si="3"/>
        <v>0.89285714285714279</v>
      </c>
      <c r="J13" s="11">
        <v>0</v>
      </c>
      <c r="K13" s="13">
        <f t="shared" si="4"/>
        <v>0</v>
      </c>
      <c r="L13" s="11">
        <v>30</v>
      </c>
      <c r="M13" s="13">
        <f t="shared" si="5"/>
        <v>26.785714285714285</v>
      </c>
      <c r="N13" s="11">
        <v>30</v>
      </c>
      <c r="O13" s="13">
        <f t="shared" si="6"/>
        <v>26.785714285714285</v>
      </c>
      <c r="P13" s="11">
        <v>52</v>
      </c>
      <c r="Q13" s="13">
        <f t="shared" si="7"/>
        <v>46.428571428571431</v>
      </c>
      <c r="R13" s="11">
        <v>0</v>
      </c>
      <c r="S13" s="13">
        <f t="shared" si="8"/>
        <v>0</v>
      </c>
      <c r="T13" s="11">
        <v>0</v>
      </c>
      <c r="U13" s="13">
        <f t="shared" si="9"/>
        <v>0</v>
      </c>
      <c r="V13" s="14"/>
    </row>
    <row r="14" spans="1:23" s="16" customFormat="1" ht="18.75" customHeight="1" x14ac:dyDescent="0.2">
      <c r="A14" s="10">
        <v>10</v>
      </c>
      <c r="B14" s="11" t="s">
        <v>51</v>
      </c>
      <c r="C14" s="12">
        <f t="shared" si="0"/>
        <v>104</v>
      </c>
      <c r="D14" s="11">
        <v>96</v>
      </c>
      <c r="E14" s="13">
        <f t="shared" si="1"/>
        <v>92.307692307692307</v>
      </c>
      <c r="F14" s="11">
        <v>8</v>
      </c>
      <c r="G14" s="13">
        <f t="shared" si="2"/>
        <v>7.6923076923076925</v>
      </c>
      <c r="H14" s="11">
        <v>0</v>
      </c>
      <c r="I14" s="13">
        <f t="shared" si="3"/>
        <v>0</v>
      </c>
      <c r="J14" s="11">
        <v>0</v>
      </c>
      <c r="K14" s="13">
        <f t="shared" si="4"/>
        <v>0</v>
      </c>
      <c r="L14" s="11">
        <v>23</v>
      </c>
      <c r="M14" s="13">
        <f t="shared" si="5"/>
        <v>22.115384615384613</v>
      </c>
      <c r="N14" s="11">
        <v>57</v>
      </c>
      <c r="O14" s="13">
        <f t="shared" si="6"/>
        <v>54.807692307692314</v>
      </c>
      <c r="P14" s="11">
        <v>19</v>
      </c>
      <c r="Q14" s="13">
        <f t="shared" si="7"/>
        <v>18.269230769230766</v>
      </c>
      <c r="R14" s="11">
        <v>5</v>
      </c>
      <c r="S14" s="13">
        <f t="shared" si="8"/>
        <v>4.8076923076923084</v>
      </c>
      <c r="T14" s="11">
        <v>0</v>
      </c>
      <c r="U14" s="13">
        <f t="shared" si="9"/>
        <v>0</v>
      </c>
      <c r="V14" s="14"/>
    </row>
    <row r="15" spans="1:23" s="16" customFormat="1" ht="18.75" customHeight="1" x14ac:dyDescent="0.2">
      <c r="A15" s="10">
        <v>11</v>
      </c>
      <c r="B15" s="11" t="s">
        <v>52</v>
      </c>
      <c r="C15" s="12">
        <f t="shared" si="0"/>
        <v>54</v>
      </c>
      <c r="D15" s="11">
        <v>41</v>
      </c>
      <c r="E15" s="13">
        <f t="shared" si="1"/>
        <v>75.925925925925924</v>
      </c>
      <c r="F15" s="11">
        <v>12</v>
      </c>
      <c r="G15" s="13">
        <f t="shared" si="2"/>
        <v>22.222222222222221</v>
      </c>
      <c r="H15" s="11">
        <v>1</v>
      </c>
      <c r="I15" s="13">
        <f t="shared" si="3"/>
        <v>1.8518518518518516</v>
      </c>
      <c r="J15" s="11">
        <v>0</v>
      </c>
      <c r="K15" s="13">
        <f t="shared" si="4"/>
        <v>0</v>
      </c>
      <c r="L15" s="11">
        <v>9</v>
      </c>
      <c r="M15" s="13">
        <f t="shared" si="5"/>
        <v>16.666666666666664</v>
      </c>
      <c r="N15" s="11">
        <v>21</v>
      </c>
      <c r="O15" s="13">
        <f t="shared" si="6"/>
        <v>38.888888888888893</v>
      </c>
      <c r="P15" s="11">
        <v>23</v>
      </c>
      <c r="Q15" s="13">
        <f t="shared" si="7"/>
        <v>42.592592592592595</v>
      </c>
      <c r="R15" s="11">
        <v>1</v>
      </c>
      <c r="S15" s="13">
        <f t="shared" si="8"/>
        <v>1.8518518518518516</v>
      </c>
      <c r="T15" s="11">
        <v>0</v>
      </c>
      <c r="U15" s="13">
        <f t="shared" si="9"/>
        <v>0</v>
      </c>
      <c r="V15" s="14"/>
    </row>
    <row r="16" spans="1:23" s="16" customFormat="1" ht="18.75" customHeight="1" x14ac:dyDescent="0.2">
      <c r="A16" s="10">
        <v>12</v>
      </c>
      <c r="B16" s="11" t="s">
        <v>26</v>
      </c>
      <c r="C16" s="12">
        <f t="shared" si="0"/>
        <v>64</v>
      </c>
      <c r="D16" s="11">
        <v>60</v>
      </c>
      <c r="E16" s="13">
        <f t="shared" si="1"/>
        <v>93.75</v>
      </c>
      <c r="F16" s="11">
        <v>4</v>
      </c>
      <c r="G16" s="13">
        <f t="shared" si="2"/>
        <v>6.25</v>
      </c>
      <c r="H16" s="11">
        <v>0</v>
      </c>
      <c r="I16" s="13">
        <f t="shared" si="3"/>
        <v>0</v>
      </c>
      <c r="J16" s="11">
        <v>0</v>
      </c>
      <c r="K16" s="13">
        <f t="shared" si="4"/>
        <v>0</v>
      </c>
      <c r="L16" s="11">
        <v>21</v>
      </c>
      <c r="M16" s="13">
        <f t="shared" si="5"/>
        <v>32.8125</v>
      </c>
      <c r="N16" s="11">
        <v>34</v>
      </c>
      <c r="O16" s="13">
        <f t="shared" si="6"/>
        <v>53.125</v>
      </c>
      <c r="P16" s="11">
        <v>8</v>
      </c>
      <c r="Q16" s="13">
        <f t="shared" si="7"/>
        <v>12.5</v>
      </c>
      <c r="R16" s="11">
        <v>1</v>
      </c>
      <c r="S16" s="13">
        <f t="shared" si="8"/>
        <v>1.5625</v>
      </c>
      <c r="T16" s="11">
        <v>0</v>
      </c>
      <c r="U16" s="13">
        <f t="shared" si="9"/>
        <v>0</v>
      </c>
      <c r="V16" s="14"/>
    </row>
    <row r="17" spans="1:22" s="16" customFormat="1" ht="18.75" customHeight="1" x14ac:dyDescent="0.2">
      <c r="A17" s="10">
        <v>13</v>
      </c>
      <c r="B17" s="11" t="s">
        <v>53</v>
      </c>
      <c r="C17" s="12">
        <f t="shared" si="0"/>
        <v>41</v>
      </c>
      <c r="D17" s="11">
        <v>31</v>
      </c>
      <c r="E17" s="13">
        <f t="shared" si="1"/>
        <v>75.609756097560975</v>
      </c>
      <c r="F17" s="11">
        <v>9</v>
      </c>
      <c r="G17" s="13">
        <f t="shared" si="2"/>
        <v>21.951219512195124</v>
      </c>
      <c r="H17" s="11">
        <v>1</v>
      </c>
      <c r="I17" s="13">
        <f t="shared" si="3"/>
        <v>2.4390243902439024</v>
      </c>
      <c r="J17" s="11">
        <v>0</v>
      </c>
      <c r="K17" s="13">
        <f t="shared" si="4"/>
        <v>0</v>
      </c>
      <c r="L17" s="11">
        <v>8</v>
      </c>
      <c r="M17" s="13">
        <f t="shared" si="5"/>
        <v>19.512195121951219</v>
      </c>
      <c r="N17" s="11">
        <v>23</v>
      </c>
      <c r="O17" s="13">
        <f t="shared" si="6"/>
        <v>56.09756097560976</v>
      </c>
      <c r="P17" s="11">
        <v>10</v>
      </c>
      <c r="Q17" s="13">
        <f t="shared" si="7"/>
        <v>24.390243902439025</v>
      </c>
      <c r="R17" s="11">
        <v>0</v>
      </c>
      <c r="S17" s="13">
        <f t="shared" si="8"/>
        <v>0</v>
      </c>
      <c r="T17" s="11">
        <v>0</v>
      </c>
      <c r="U17" s="13">
        <f t="shared" si="9"/>
        <v>0</v>
      </c>
      <c r="V17" s="14"/>
    </row>
    <row r="18" spans="1:22" s="16" customFormat="1" ht="18.75" customHeight="1" x14ac:dyDescent="0.2">
      <c r="A18" s="10">
        <v>14</v>
      </c>
      <c r="B18" s="11" t="s">
        <v>28</v>
      </c>
      <c r="C18" s="12">
        <f t="shared" si="0"/>
        <v>61</v>
      </c>
      <c r="D18" s="11">
        <v>55</v>
      </c>
      <c r="E18" s="13">
        <f t="shared" si="1"/>
        <v>90.163934426229503</v>
      </c>
      <c r="F18" s="11">
        <v>6</v>
      </c>
      <c r="G18" s="13">
        <f t="shared" si="2"/>
        <v>9.8360655737704921</v>
      </c>
      <c r="H18" s="11">
        <v>0</v>
      </c>
      <c r="I18" s="13">
        <f t="shared" si="3"/>
        <v>0</v>
      </c>
      <c r="J18" s="11">
        <v>0</v>
      </c>
      <c r="K18" s="13">
        <f t="shared" si="4"/>
        <v>0</v>
      </c>
      <c r="L18" s="11">
        <v>14</v>
      </c>
      <c r="M18" s="13">
        <f t="shared" si="5"/>
        <v>22.950819672131146</v>
      </c>
      <c r="N18" s="11">
        <v>31</v>
      </c>
      <c r="O18" s="13">
        <f t="shared" si="6"/>
        <v>50.819672131147541</v>
      </c>
      <c r="P18" s="11">
        <v>16</v>
      </c>
      <c r="Q18" s="13">
        <f t="shared" si="7"/>
        <v>26.229508196721312</v>
      </c>
      <c r="R18" s="11">
        <v>0</v>
      </c>
      <c r="S18" s="13">
        <f t="shared" si="8"/>
        <v>0</v>
      </c>
      <c r="T18" s="11">
        <v>0</v>
      </c>
      <c r="U18" s="13">
        <f t="shared" si="9"/>
        <v>0</v>
      </c>
      <c r="V18" s="14"/>
    </row>
    <row r="19" spans="1:22" s="16" customFormat="1" ht="18.75" customHeight="1" x14ac:dyDescent="0.2">
      <c r="A19" s="10">
        <v>15</v>
      </c>
      <c r="B19" s="11" t="s">
        <v>29</v>
      </c>
      <c r="C19" s="12">
        <f t="shared" si="0"/>
        <v>51</v>
      </c>
      <c r="D19" s="11">
        <v>43</v>
      </c>
      <c r="E19" s="13">
        <f t="shared" si="1"/>
        <v>84.313725490196077</v>
      </c>
      <c r="F19" s="11">
        <v>6</v>
      </c>
      <c r="G19" s="13">
        <f t="shared" si="2"/>
        <v>11.76470588235294</v>
      </c>
      <c r="H19" s="11">
        <v>2</v>
      </c>
      <c r="I19" s="13">
        <f t="shared" si="3"/>
        <v>3.9215686274509802</v>
      </c>
      <c r="J19" s="11">
        <v>0</v>
      </c>
      <c r="K19" s="13">
        <f t="shared" si="4"/>
        <v>0</v>
      </c>
      <c r="L19" s="11">
        <v>18</v>
      </c>
      <c r="M19" s="13">
        <f t="shared" si="5"/>
        <v>35.294117647058826</v>
      </c>
      <c r="N19" s="11">
        <v>25</v>
      </c>
      <c r="O19" s="13">
        <f t="shared" si="6"/>
        <v>49.019607843137251</v>
      </c>
      <c r="P19" s="11">
        <v>8</v>
      </c>
      <c r="Q19" s="13">
        <f t="shared" si="7"/>
        <v>15.686274509803921</v>
      </c>
      <c r="R19" s="11">
        <v>0</v>
      </c>
      <c r="S19" s="13">
        <f t="shared" si="8"/>
        <v>0</v>
      </c>
      <c r="T19" s="11">
        <v>0</v>
      </c>
      <c r="U19" s="13">
        <f t="shared" si="9"/>
        <v>0</v>
      </c>
      <c r="V19" s="14"/>
    </row>
    <row r="20" spans="1:22" s="40" customFormat="1" ht="18.75" customHeight="1" x14ac:dyDescent="0.2">
      <c r="A20" s="64" t="s">
        <v>30</v>
      </c>
      <c r="B20" s="65"/>
      <c r="C20" s="37">
        <f>SUM(C5:C19)</f>
        <v>1371</v>
      </c>
      <c r="D20" s="37">
        <f>SUM(D5:D19)</f>
        <v>1184</v>
      </c>
      <c r="E20" s="38">
        <f t="shared" si="1"/>
        <v>86.36032093362509</v>
      </c>
      <c r="F20" s="37">
        <f>SUM(F5:F19)</f>
        <v>158</v>
      </c>
      <c r="G20" s="38">
        <f t="shared" si="2"/>
        <v>11.524434719183079</v>
      </c>
      <c r="H20" s="37">
        <f>SUM(H5:H19)</f>
        <v>29</v>
      </c>
      <c r="I20" s="38">
        <f t="shared" si="3"/>
        <v>2.1152443471918305</v>
      </c>
      <c r="J20" s="37">
        <f>SUM(J5:J19)</f>
        <v>0</v>
      </c>
      <c r="K20" s="38">
        <f t="shared" si="4"/>
        <v>0</v>
      </c>
      <c r="L20" s="37">
        <f>SUM(L5:L19)</f>
        <v>320</v>
      </c>
      <c r="M20" s="38">
        <f t="shared" si="5"/>
        <v>23.340627279358134</v>
      </c>
      <c r="N20" s="37">
        <f>SUM(N5:N19)</f>
        <v>623</v>
      </c>
      <c r="O20" s="38">
        <f t="shared" si="6"/>
        <v>45.441283734500367</v>
      </c>
      <c r="P20" s="37">
        <f>SUM(P5:P19)</f>
        <v>384</v>
      </c>
      <c r="Q20" s="38">
        <f t="shared" si="7"/>
        <v>28.008752735229759</v>
      </c>
      <c r="R20" s="37">
        <f>SUM(R5:R19)</f>
        <v>44</v>
      </c>
      <c r="S20" s="38">
        <f t="shared" si="8"/>
        <v>3.2093362509117438</v>
      </c>
      <c r="T20" s="37">
        <f>SUM(T5:T19)</f>
        <v>0</v>
      </c>
      <c r="U20" s="38">
        <f t="shared" si="9"/>
        <v>0</v>
      </c>
      <c r="V20" s="39"/>
    </row>
    <row r="21" spans="1:22" x14ac:dyDescent="0.25">
      <c r="N21" s="69" t="s">
        <v>31</v>
      </c>
      <c r="O21" s="69"/>
      <c r="P21" s="69"/>
      <c r="Q21" s="69"/>
      <c r="R21" s="69"/>
      <c r="S21" s="69"/>
      <c r="T21" s="69"/>
      <c r="U21" s="69"/>
      <c r="V21" s="19"/>
    </row>
    <row r="22" spans="1:22" x14ac:dyDescent="0.25">
      <c r="A22" s="59" t="s">
        <v>32</v>
      </c>
      <c r="B22" s="59"/>
      <c r="N22" s="60" t="s">
        <v>33</v>
      </c>
      <c r="O22" s="60"/>
      <c r="P22" s="60"/>
      <c r="Q22" s="60"/>
      <c r="R22" s="60"/>
      <c r="S22" s="60"/>
      <c r="T22" s="60"/>
      <c r="U22" s="60"/>
      <c r="V22" s="20"/>
    </row>
    <row r="23" spans="1:22" x14ac:dyDescent="0.25">
      <c r="A23" s="2"/>
      <c r="B23" s="2"/>
      <c r="N23" s="60" t="s">
        <v>34</v>
      </c>
      <c r="O23" s="60"/>
      <c r="P23" s="60"/>
      <c r="Q23" s="60"/>
      <c r="R23" s="60"/>
      <c r="S23" s="60"/>
      <c r="T23" s="60"/>
      <c r="U23" s="60"/>
      <c r="V23" s="20"/>
    </row>
    <row r="24" spans="1:22" x14ac:dyDescent="0.25">
      <c r="A24" s="2"/>
      <c r="B24" s="2"/>
      <c r="N24" s="5"/>
      <c r="O24" s="2"/>
      <c r="P24" s="2"/>
      <c r="Q24" s="2"/>
      <c r="R24" s="5"/>
      <c r="S24" s="5"/>
      <c r="T24" s="2"/>
      <c r="U24" s="2"/>
      <c r="V24" s="2"/>
    </row>
    <row r="25" spans="1:22" x14ac:dyDescent="0.25">
      <c r="A25" s="2"/>
      <c r="B25" s="2"/>
      <c r="N25" s="5"/>
      <c r="O25" s="2"/>
      <c r="P25" s="2"/>
      <c r="Q25" s="2"/>
      <c r="R25" s="5"/>
      <c r="S25" s="5"/>
      <c r="T25" s="2"/>
      <c r="U25" s="2"/>
      <c r="V25" s="2"/>
    </row>
    <row r="26" spans="1:22" x14ac:dyDescent="0.25">
      <c r="A26" s="2"/>
      <c r="B26" s="2"/>
      <c r="N26" s="5"/>
      <c r="O26" s="2"/>
      <c r="P26" s="2"/>
      <c r="Q26" s="2"/>
      <c r="R26" s="5"/>
      <c r="S26" s="5"/>
      <c r="T26" s="2"/>
      <c r="U26" s="2"/>
      <c r="V26" s="2"/>
    </row>
    <row r="27" spans="1:22" x14ac:dyDescent="0.25">
      <c r="A27" s="59"/>
      <c r="B27" s="59"/>
      <c r="N27" s="60" t="s">
        <v>35</v>
      </c>
      <c r="O27" s="60"/>
      <c r="P27" s="60"/>
      <c r="Q27" s="60"/>
      <c r="R27" s="60"/>
      <c r="S27" s="60"/>
      <c r="T27" s="60"/>
      <c r="U27" s="60"/>
      <c r="V27" s="2"/>
    </row>
  </sheetData>
  <mergeCells count="23">
    <mergeCell ref="N23:U23"/>
    <mergeCell ref="A27:B27"/>
    <mergeCell ref="N27:U27"/>
    <mergeCell ref="V2:V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20:B20"/>
    <mergeCell ref="N21:U21"/>
    <mergeCell ref="A22:B22"/>
    <mergeCell ref="N22:U22"/>
    <mergeCell ref="A1:U1"/>
    <mergeCell ref="A2:A4"/>
    <mergeCell ref="B2:B4"/>
    <mergeCell ref="C2:C4"/>
    <mergeCell ref="D2:K2"/>
    <mergeCell ref="L2:U2"/>
  </mergeCells>
  <printOptions horizontalCentered="1"/>
  <pageMargins left="0.2" right="0.2" top="0.56000000000000005" bottom="0.22" header="0.51181102362204722" footer="0.1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7"/>
  <sheetViews>
    <sheetView topLeftCell="A13" zoomScale="85" zoomScaleNormal="85" workbookViewId="0">
      <selection activeCell="Y9" sqref="Y9"/>
    </sheetView>
  </sheetViews>
  <sheetFormatPr defaultRowHeight="18.75" x14ac:dyDescent="0.2"/>
  <cols>
    <col min="1" max="1" width="5" style="7" bestFit="1" customWidth="1"/>
    <col min="2" max="2" width="23.140625" style="7" bestFit="1" customWidth="1"/>
    <col min="3" max="3" width="6.5703125" style="7" bestFit="1" customWidth="1"/>
    <col min="4" max="4" width="5.85546875" style="7" bestFit="1" customWidth="1"/>
    <col min="5" max="5" width="7.140625" style="7" bestFit="1" customWidth="1"/>
    <col min="6" max="6" width="4.7109375" style="7" bestFit="1" customWidth="1"/>
    <col min="7" max="7" width="7.140625" style="7" bestFit="1" customWidth="1"/>
    <col min="8" max="8" width="4" style="7" bestFit="1" customWidth="1"/>
    <col min="9" max="9" width="6" style="7" bestFit="1" customWidth="1"/>
    <col min="10" max="10" width="4" style="7" bestFit="1" customWidth="1"/>
    <col min="11" max="11" width="6" style="7" bestFit="1" customWidth="1"/>
    <col min="12" max="12" width="5.85546875" style="7" bestFit="1" customWidth="1"/>
    <col min="13" max="13" width="7.140625" style="7" bestFit="1" customWidth="1"/>
    <col min="14" max="14" width="5.85546875" style="7" bestFit="1" customWidth="1"/>
    <col min="15" max="15" width="7.140625" style="7" bestFit="1" customWidth="1"/>
    <col min="16" max="16" width="5.85546875" style="7" bestFit="1" customWidth="1"/>
    <col min="17" max="17" width="7.140625" style="7" bestFit="1" customWidth="1"/>
    <col min="18" max="18" width="4.7109375" style="7" bestFit="1" customWidth="1"/>
    <col min="19" max="19" width="6" style="7" bestFit="1" customWidth="1"/>
    <col min="20" max="20" width="4" style="7" bestFit="1" customWidth="1"/>
    <col min="21" max="21" width="6" style="7" bestFit="1" customWidth="1"/>
    <col min="22" max="22" width="7.85546875" style="7" bestFit="1" customWidth="1"/>
    <col min="23" max="16384" width="9.140625" style="7"/>
  </cols>
  <sheetData>
    <row r="1" spans="1:22" ht="34.5" customHeight="1" x14ac:dyDescent="0.2">
      <c r="A1" s="49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6"/>
    </row>
    <row r="2" spans="1:22" ht="18.75" customHeight="1" x14ac:dyDescent="0.2">
      <c r="A2" s="67" t="s">
        <v>37</v>
      </c>
      <c r="B2" s="68" t="s">
        <v>38</v>
      </c>
      <c r="C2" s="68" t="s">
        <v>39</v>
      </c>
      <c r="D2" s="62" t="s">
        <v>40</v>
      </c>
      <c r="E2" s="62"/>
      <c r="F2" s="62"/>
      <c r="G2" s="62"/>
      <c r="H2" s="62"/>
      <c r="I2" s="62"/>
      <c r="J2" s="62"/>
      <c r="K2" s="62"/>
      <c r="L2" s="62" t="s">
        <v>41</v>
      </c>
      <c r="M2" s="62"/>
      <c r="N2" s="62"/>
      <c r="O2" s="62"/>
      <c r="P2" s="62"/>
      <c r="Q2" s="62"/>
      <c r="R2" s="62"/>
      <c r="S2" s="62"/>
      <c r="T2" s="62"/>
      <c r="U2" s="62"/>
      <c r="V2" s="70"/>
    </row>
    <row r="3" spans="1:22" ht="17.25" customHeight="1" x14ac:dyDescent="0.2">
      <c r="A3" s="67"/>
      <c r="B3" s="68"/>
      <c r="C3" s="68"/>
      <c r="D3" s="62" t="s">
        <v>42</v>
      </c>
      <c r="E3" s="62"/>
      <c r="F3" s="62" t="s">
        <v>43</v>
      </c>
      <c r="G3" s="62"/>
      <c r="H3" s="62" t="s">
        <v>44</v>
      </c>
      <c r="I3" s="62"/>
      <c r="J3" s="62" t="s">
        <v>45</v>
      </c>
      <c r="K3" s="62"/>
      <c r="L3" s="62" t="s">
        <v>46</v>
      </c>
      <c r="M3" s="62"/>
      <c r="N3" s="62" t="s">
        <v>43</v>
      </c>
      <c r="O3" s="62"/>
      <c r="P3" s="62" t="s">
        <v>44</v>
      </c>
      <c r="Q3" s="62"/>
      <c r="R3" s="62" t="s">
        <v>45</v>
      </c>
      <c r="S3" s="62"/>
      <c r="T3" s="62" t="s">
        <v>47</v>
      </c>
      <c r="U3" s="62"/>
      <c r="V3" s="70"/>
    </row>
    <row r="4" spans="1:22" x14ac:dyDescent="0.2">
      <c r="A4" s="67"/>
      <c r="B4" s="68"/>
      <c r="C4" s="68"/>
      <c r="D4" s="9" t="s">
        <v>48</v>
      </c>
      <c r="E4" s="9" t="s">
        <v>49</v>
      </c>
      <c r="F4" s="9" t="s">
        <v>48</v>
      </c>
      <c r="G4" s="9" t="s">
        <v>49</v>
      </c>
      <c r="H4" s="9" t="s">
        <v>48</v>
      </c>
      <c r="I4" s="9" t="s">
        <v>49</v>
      </c>
      <c r="J4" s="9" t="s">
        <v>48</v>
      </c>
      <c r="K4" s="9" t="s">
        <v>49</v>
      </c>
      <c r="L4" s="9" t="s">
        <v>48</v>
      </c>
      <c r="M4" s="9" t="s">
        <v>49</v>
      </c>
      <c r="N4" s="9" t="s">
        <v>48</v>
      </c>
      <c r="O4" s="9" t="s">
        <v>49</v>
      </c>
      <c r="P4" s="9" t="s">
        <v>48</v>
      </c>
      <c r="Q4" s="9" t="s">
        <v>49</v>
      </c>
      <c r="R4" s="9" t="s">
        <v>48</v>
      </c>
      <c r="S4" s="9" t="s">
        <v>49</v>
      </c>
      <c r="T4" s="9" t="s">
        <v>48</v>
      </c>
      <c r="U4" s="9" t="s">
        <v>49</v>
      </c>
      <c r="V4" s="70"/>
    </row>
    <row r="5" spans="1:22" s="16" customFormat="1" ht="18.75" customHeight="1" x14ac:dyDescent="0.2">
      <c r="A5" s="10">
        <v>1</v>
      </c>
      <c r="B5" s="11" t="s">
        <v>15</v>
      </c>
      <c r="C5" s="12">
        <f t="shared" ref="C5:C19" si="0">SUM(D5,F5,H5,J5,V5)</f>
        <v>465</v>
      </c>
      <c r="D5" s="11">
        <v>426</v>
      </c>
      <c r="E5" s="13">
        <f t="shared" ref="E5:E20" si="1">D5/C5*100</f>
        <v>91.612903225806448</v>
      </c>
      <c r="F5" s="11">
        <v>38</v>
      </c>
      <c r="G5" s="13">
        <f t="shared" ref="G5:G20" si="2">F5/C5*100</f>
        <v>8.172043010752688</v>
      </c>
      <c r="H5" s="11">
        <v>1</v>
      </c>
      <c r="I5" s="13">
        <f t="shared" ref="I5:I20" si="3">H5/C5*100</f>
        <v>0.21505376344086022</v>
      </c>
      <c r="J5" s="11">
        <v>0</v>
      </c>
      <c r="K5" s="13">
        <f t="shared" ref="K5:K20" si="4">J5/C5*100</f>
        <v>0</v>
      </c>
      <c r="L5" s="11">
        <v>68</v>
      </c>
      <c r="M5" s="13">
        <f t="shared" ref="M5:M20" si="5">L5/C5*100</f>
        <v>14.623655913978496</v>
      </c>
      <c r="N5" s="11">
        <v>175</v>
      </c>
      <c r="O5" s="13">
        <f t="shared" ref="O5:O20" si="6">N5/C5*100</f>
        <v>37.634408602150536</v>
      </c>
      <c r="P5" s="11">
        <v>199</v>
      </c>
      <c r="Q5" s="13">
        <f t="shared" ref="Q5:Q20" si="7">P5/C5*100</f>
        <v>42.795698924731184</v>
      </c>
      <c r="R5" s="11">
        <v>23</v>
      </c>
      <c r="S5" s="13">
        <f t="shared" ref="S5:S20" si="8">R5/C5*100</f>
        <v>4.946236559139785</v>
      </c>
      <c r="T5" s="11">
        <v>0</v>
      </c>
      <c r="U5" s="13">
        <f t="shared" ref="U5:U20" si="9">T5/C5*100</f>
        <v>0</v>
      </c>
      <c r="V5" s="14"/>
    </row>
    <row r="6" spans="1:22" s="16" customFormat="1" ht="18.75" customHeight="1" x14ac:dyDescent="0.2">
      <c r="A6" s="10">
        <v>2</v>
      </c>
      <c r="B6" s="11" t="s">
        <v>16</v>
      </c>
      <c r="C6" s="12">
        <f t="shared" si="0"/>
        <v>307</v>
      </c>
      <c r="D6" s="11">
        <v>256</v>
      </c>
      <c r="E6" s="13">
        <f t="shared" si="1"/>
        <v>83.387622149837142</v>
      </c>
      <c r="F6" s="11">
        <v>38</v>
      </c>
      <c r="G6" s="13">
        <f t="shared" si="2"/>
        <v>12.37785016286645</v>
      </c>
      <c r="H6" s="11">
        <v>13</v>
      </c>
      <c r="I6" s="13">
        <f t="shared" si="3"/>
        <v>4.234527687296417</v>
      </c>
      <c r="J6" s="11">
        <v>0</v>
      </c>
      <c r="K6" s="13">
        <f t="shared" si="4"/>
        <v>0</v>
      </c>
      <c r="L6" s="11">
        <v>65</v>
      </c>
      <c r="M6" s="13">
        <f t="shared" si="5"/>
        <v>21.172638436482085</v>
      </c>
      <c r="N6" s="11">
        <v>149</v>
      </c>
      <c r="O6" s="13">
        <f t="shared" si="6"/>
        <v>48.534201954397396</v>
      </c>
      <c r="P6" s="11">
        <v>93</v>
      </c>
      <c r="Q6" s="13">
        <f t="shared" si="7"/>
        <v>30.293159609120522</v>
      </c>
      <c r="R6" s="11">
        <v>0</v>
      </c>
      <c r="S6" s="13">
        <f t="shared" si="8"/>
        <v>0</v>
      </c>
      <c r="T6" s="11">
        <v>0</v>
      </c>
      <c r="U6" s="13">
        <f t="shared" si="9"/>
        <v>0</v>
      </c>
      <c r="V6" s="14"/>
    </row>
    <row r="7" spans="1:22" s="16" customFormat="1" ht="18.75" customHeight="1" x14ac:dyDescent="0.2">
      <c r="A7" s="10">
        <v>3</v>
      </c>
      <c r="B7" s="11" t="s">
        <v>17</v>
      </c>
      <c r="C7" s="12">
        <f t="shared" si="0"/>
        <v>409</v>
      </c>
      <c r="D7" s="11">
        <v>360</v>
      </c>
      <c r="E7" s="13">
        <f t="shared" si="1"/>
        <v>88.019559902200484</v>
      </c>
      <c r="F7" s="11">
        <v>49</v>
      </c>
      <c r="G7" s="13">
        <f t="shared" si="2"/>
        <v>11.98044009779951</v>
      </c>
      <c r="H7" s="11">
        <v>0</v>
      </c>
      <c r="I7" s="13">
        <f t="shared" si="3"/>
        <v>0</v>
      </c>
      <c r="J7" s="11">
        <v>0</v>
      </c>
      <c r="K7" s="13">
        <f t="shared" si="4"/>
        <v>0</v>
      </c>
      <c r="L7" s="11">
        <v>75</v>
      </c>
      <c r="M7" s="13">
        <f t="shared" si="5"/>
        <v>18.337408312958438</v>
      </c>
      <c r="N7" s="11">
        <v>183</v>
      </c>
      <c r="O7" s="13">
        <f t="shared" si="6"/>
        <v>44.743276283618584</v>
      </c>
      <c r="P7" s="11">
        <v>132</v>
      </c>
      <c r="Q7" s="13">
        <f t="shared" si="7"/>
        <v>32.273838630806843</v>
      </c>
      <c r="R7" s="11">
        <v>19</v>
      </c>
      <c r="S7" s="13">
        <f t="shared" si="8"/>
        <v>4.6454767726161368</v>
      </c>
      <c r="T7" s="11">
        <v>0</v>
      </c>
      <c r="U7" s="13">
        <f t="shared" si="9"/>
        <v>0</v>
      </c>
      <c r="V7" s="14"/>
    </row>
    <row r="8" spans="1:22" s="16" customFormat="1" ht="18.75" customHeight="1" x14ac:dyDescent="0.2">
      <c r="A8" s="10">
        <v>4</v>
      </c>
      <c r="B8" s="11" t="s">
        <v>18</v>
      </c>
      <c r="C8" s="12">
        <f t="shared" si="0"/>
        <v>615</v>
      </c>
      <c r="D8" s="11">
        <v>523</v>
      </c>
      <c r="E8" s="13">
        <f t="shared" si="1"/>
        <v>85.040650406504071</v>
      </c>
      <c r="F8" s="11">
        <v>84</v>
      </c>
      <c r="G8" s="13">
        <f t="shared" si="2"/>
        <v>13.658536585365855</v>
      </c>
      <c r="H8" s="11">
        <v>8</v>
      </c>
      <c r="I8" s="13">
        <f t="shared" si="3"/>
        <v>1.3008130081300813</v>
      </c>
      <c r="J8" s="11">
        <v>0</v>
      </c>
      <c r="K8" s="13">
        <f t="shared" si="4"/>
        <v>0</v>
      </c>
      <c r="L8" s="11">
        <v>161</v>
      </c>
      <c r="M8" s="13">
        <f t="shared" si="5"/>
        <v>26.178861788617887</v>
      </c>
      <c r="N8" s="11">
        <v>311</v>
      </c>
      <c r="O8" s="13">
        <f t="shared" si="6"/>
        <v>50.569105691056912</v>
      </c>
      <c r="P8" s="11">
        <v>141</v>
      </c>
      <c r="Q8" s="13">
        <f t="shared" si="7"/>
        <v>22.926829268292686</v>
      </c>
      <c r="R8" s="11">
        <v>2</v>
      </c>
      <c r="S8" s="13">
        <f t="shared" si="8"/>
        <v>0.32520325203252032</v>
      </c>
      <c r="T8" s="11">
        <v>0</v>
      </c>
      <c r="U8" s="13">
        <f t="shared" si="9"/>
        <v>0</v>
      </c>
      <c r="V8" s="14"/>
    </row>
    <row r="9" spans="1:22" s="16" customFormat="1" ht="18.75" customHeight="1" x14ac:dyDescent="0.2">
      <c r="A9" s="17">
        <v>5</v>
      </c>
      <c r="B9" s="18" t="s">
        <v>19</v>
      </c>
      <c r="C9" s="12">
        <f t="shared" si="0"/>
        <v>571</v>
      </c>
      <c r="D9" s="11">
        <v>436</v>
      </c>
      <c r="E9" s="13">
        <f t="shared" si="1"/>
        <v>76.35726795096322</v>
      </c>
      <c r="F9" s="11">
        <v>109</v>
      </c>
      <c r="G9" s="13">
        <f t="shared" si="2"/>
        <v>19.089316987740805</v>
      </c>
      <c r="H9" s="11">
        <v>26</v>
      </c>
      <c r="I9" s="13">
        <f t="shared" si="3"/>
        <v>4.5534150612959721</v>
      </c>
      <c r="J9" s="11">
        <v>0</v>
      </c>
      <c r="K9" s="13">
        <f t="shared" si="4"/>
        <v>0</v>
      </c>
      <c r="L9" s="11">
        <v>117</v>
      </c>
      <c r="M9" s="13">
        <f t="shared" si="5"/>
        <v>20.490367775831874</v>
      </c>
      <c r="N9" s="11">
        <v>239</v>
      </c>
      <c r="O9" s="13">
        <f t="shared" si="6"/>
        <v>41.856392294220669</v>
      </c>
      <c r="P9" s="11">
        <v>187</v>
      </c>
      <c r="Q9" s="13">
        <f t="shared" si="7"/>
        <v>32.749562171628725</v>
      </c>
      <c r="R9" s="11">
        <v>28</v>
      </c>
      <c r="S9" s="13">
        <f t="shared" si="8"/>
        <v>4.9036777583187394</v>
      </c>
      <c r="T9" s="11">
        <v>0</v>
      </c>
      <c r="U9" s="13">
        <f t="shared" si="9"/>
        <v>0</v>
      </c>
      <c r="V9" s="14"/>
    </row>
    <row r="10" spans="1:22" s="16" customFormat="1" ht="18.75" customHeight="1" x14ac:dyDescent="0.2">
      <c r="A10" s="17">
        <v>6</v>
      </c>
      <c r="B10" s="18" t="s">
        <v>20</v>
      </c>
      <c r="C10" s="12">
        <f t="shared" si="0"/>
        <v>916</v>
      </c>
      <c r="D10" s="11">
        <v>800</v>
      </c>
      <c r="E10" s="13">
        <f t="shared" si="1"/>
        <v>87.336244541484717</v>
      </c>
      <c r="F10" s="11">
        <v>114</v>
      </c>
      <c r="G10" s="13">
        <f t="shared" si="2"/>
        <v>12.445414847161572</v>
      </c>
      <c r="H10" s="11">
        <v>2</v>
      </c>
      <c r="I10" s="13">
        <f t="shared" si="3"/>
        <v>0.21834061135371177</v>
      </c>
      <c r="J10" s="11">
        <v>0</v>
      </c>
      <c r="K10" s="13">
        <f t="shared" si="4"/>
        <v>0</v>
      </c>
      <c r="L10" s="11">
        <v>212</v>
      </c>
      <c r="M10" s="13">
        <f t="shared" si="5"/>
        <v>23.144104803493452</v>
      </c>
      <c r="N10" s="11">
        <v>339</v>
      </c>
      <c r="O10" s="13">
        <f t="shared" si="6"/>
        <v>37.008733624454152</v>
      </c>
      <c r="P10" s="11">
        <v>302</v>
      </c>
      <c r="Q10" s="13">
        <f t="shared" si="7"/>
        <v>32.969432314410483</v>
      </c>
      <c r="R10" s="11">
        <v>63</v>
      </c>
      <c r="S10" s="13">
        <f t="shared" si="8"/>
        <v>6.8777292576419207</v>
      </c>
      <c r="T10" s="11">
        <v>0</v>
      </c>
      <c r="U10" s="13">
        <f t="shared" si="9"/>
        <v>0</v>
      </c>
      <c r="V10" s="14"/>
    </row>
    <row r="11" spans="1:22" s="16" customFormat="1" ht="18.75" customHeight="1" x14ac:dyDescent="0.2">
      <c r="A11" s="17">
        <v>7</v>
      </c>
      <c r="B11" s="18" t="s">
        <v>50</v>
      </c>
      <c r="C11" s="12">
        <f t="shared" si="0"/>
        <v>169</v>
      </c>
      <c r="D11" s="11">
        <v>160</v>
      </c>
      <c r="E11" s="13">
        <f t="shared" si="1"/>
        <v>94.674556213017752</v>
      </c>
      <c r="F11" s="11">
        <v>9</v>
      </c>
      <c r="G11" s="13">
        <f t="shared" si="2"/>
        <v>5.3254437869822491</v>
      </c>
      <c r="H11" s="11">
        <v>0</v>
      </c>
      <c r="I11" s="13">
        <f t="shared" si="3"/>
        <v>0</v>
      </c>
      <c r="J11" s="11">
        <v>0</v>
      </c>
      <c r="K11" s="13">
        <f t="shared" si="4"/>
        <v>0</v>
      </c>
      <c r="L11" s="11">
        <v>35</v>
      </c>
      <c r="M11" s="13">
        <f t="shared" si="5"/>
        <v>20.710059171597635</v>
      </c>
      <c r="N11" s="11">
        <v>69</v>
      </c>
      <c r="O11" s="13">
        <f t="shared" si="6"/>
        <v>40.828402366863905</v>
      </c>
      <c r="P11" s="11">
        <v>62</v>
      </c>
      <c r="Q11" s="13">
        <f t="shared" si="7"/>
        <v>36.68639053254438</v>
      </c>
      <c r="R11" s="11">
        <v>3</v>
      </c>
      <c r="S11" s="13">
        <f t="shared" si="8"/>
        <v>1.7751479289940828</v>
      </c>
      <c r="T11" s="11">
        <v>0</v>
      </c>
      <c r="U11" s="13">
        <f t="shared" si="9"/>
        <v>0</v>
      </c>
      <c r="V11" s="14"/>
    </row>
    <row r="12" spans="1:22" s="16" customFormat="1" ht="18.75" customHeight="1" x14ac:dyDescent="0.2">
      <c r="A12" s="10">
        <v>8</v>
      </c>
      <c r="B12" s="11" t="s">
        <v>22</v>
      </c>
      <c r="C12" s="12">
        <f t="shared" si="0"/>
        <v>403</v>
      </c>
      <c r="D12" s="11">
        <v>369</v>
      </c>
      <c r="E12" s="13">
        <f t="shared" si="1"/>
        <v>91.563275434243181</v>
      </c>
      <c r="F12" s="11">
        <v>28</v>
      </c>
      <c r="G12" s="13">
        <f t="shared" si="2"/>
        <v>6.9478908188585615</v>
      </c>
      <c r="H12" s="11">
        <v>6</v>
      </c>
      <c r="I12" s="13">
        <f t="shared" si="3"/>
        <v>1.4888337468982631</v>
      </c>
      <c r="J12" s="11">
        <v>0</v>
      </c>
      <c r="K12" s="13">
        <f t="shared" si="4"/>
        <v>0</v>
      </c>
      <c r="L12" s="11">
        <v>83</v>
      </c>
      <c r="M12" s="13">
        <f t="shared" si="5"/>
        <v>20.595533498759306</v>
      </c>
      <c r="N12" s="11">
        <v>186</v>
      </c>
      <c r="O12" s="13">
        <f t="shared" si="6"/>
        <v>46.153846153846153</v>
      </c>
      <c r="P12" s="11">
        <v>127</v>
      </c>
      <c r="Q12" s="13">
        <f t="shared" si="7"/>
        <v>31.513647642679899</v>
      </c>
      <c r="R12" s="11">
        <v>7</v>
      </c>
      <c r="S12" s="13">
        <f t="shared" si="8"/>
        <v>1.7369727047146404</v>
      </c>
      <c r="T12" s="11">
        <v>0</v>
      </c>
      <c r="U12" s="13">
        <f t="shared" si="9"/>
        <v>0</v>
      </c>
      <c r="V12" s="14"/>
    </row>
    <row r="13" spans="1:22" s="16" customFormat="1" ht="18.75" customHeight="1" x14ac:dyDescent="0.2">
      <c r="A13" s="10">
        <v>9</v>
      </c>
      <c r="B13" s="11" t="s">
        <v>23</v>
      </c>
      <c r="C13" s="12">
        <f t="shared" si="0"/>
        <v>405</v>
      </c>
      <c r="D13" s="11">
        <v>363</v>
      </c>
      <c r="E13" s="13">
        <f t="shared" si="1"/>
        <v>89.629629629629619</v>
      </c>
      <c r="F13" s="11">
        <v>41</v>
      </c>
      <c r="G13" s="13">
        <f t="shared" si="2"/>
        <v>10.123456790123457</v>
      </c>
      <c r="H13" s="11">
        <v>1</v>
      </c>
      <c r="I13" s="13">
        <f t="shared" si="3"/>
        <v>0.24691358024691357</v>
      </c>
      <c r="J13" s="11">
        <v>0</v>
      </c>
      <c r="K13" s="13">
        <f t="shared" si="4"/>
        <v>0</v>
      </c>
      <c r="L13" s="11">
        <v>84</v>
      </c>
      <c r="M13" s="13">
        <f t="shared" si="5"/>
        <v>20.74074074074074</v>
      </c>
      <c r="N13" s="11">
        <v>159</v>
      </c>
      <c r="O13" s="13">
        <f t="shared" si="6"/>
        <v>39.25925925925926</v>
      </c>
      <c r="P13" s="11">
        <v>153</v>
      </c>
      <c r="Q13" s="13">
        <f t="shared" si="7"/>
        <v>37.777777777777779</v>
      </c>
      <c r="R13" s="11">
        <v>9</v>
      </c>
      <c r="S13" s="13">
        <f t="shared" si="8"/>
        <v>2.2222222222222223</v>
      </c>
      <c r="T13" s="11">
        <v>0</v>
      </c>
      <c r="U13" s="13">
        <f t="shared" si="9"/>
        <v>0</v>
      </c>
      <c r="V13" s="14"/>
    </row>
    <row r="14" spans="1:22" s="16" customFormat="1" ht="18.75" customHeight="1" x14ac:dyDescent="0.2">
      <c r="A14" s="10">
        <v>10</v>
      </c>
      <c r="B14" s="11" t="s">
        <v>51</v>
      </c>
      <c r="C14" s="12">
        <f t="shared" si="0"/>
        <v>440</v>
      </c>
      <c r="D14" s="11">
        <v>422</v>
      </c>
      <c r="E14" s="13">
        <f t="shared" si="1"/>
        <v>95.909090909090907</v>
      </c>
      <c r="F14" s="11">
        <v>18</v>
      </c>
      <c r="G14" s="13">
        <f t="shared" si="2"/>
        <v>4.0909090909090908</v>
      </c>
      <c r="H14" s="11">
        <v>0</v>
      </c>
      <c r="I14" s="13">
        <f t="shared" si="3"/>
        <v>0</v>
      </c>
      <c r="J14" s="11">
        <v>0</v>
      </c>
      <c r="K14" s="13">
        <f t="shared" si="4"/>
        <v>0</v>
      </c>
      <c r="L14" s="11">
        <v>92</v>
      </c>
      <c r="M14" s="13">
        <f t="shared" si="5"/>
        <v>20.909090909090907</v>
      </c>
      <c r="N14" s="11">
        <v>222</v>
      </c>
      <c r="O14" s="13">
        <f t="shared" si="6"/>
        <v>50.454545454545453</v>
      </c>
      <c r="P14" s="11">
        <v>115</v>
      </c>
      <c r="Q14" s="13">
        <f t="shared" si="7"/>
        <v>26.136363636363637</v>
      </c>
      <c r="R14" s="11">
        <v>11</v>
      </c>
      <c r="S14" s="13">
        <f t="shared" si="8"/>
        <v>2.5</v>
      </c>
      <c r="T14" s="11">
        <v>0</v>
      </c>
      <c r="U14" s="13">
        <f t="shared" si="9"/>
        <v>0</v>
      </c>
      <c r="V14" s="14"/>
    </row>
    <row r="15" spans="1:22" s="16" customFormat="1" ht="18.75" customHeight="1" x14ac:dyDescent="0.2">
      <c r="A15" s="10">
        <v>11</v>
      </c>
      <c r="B15" s="11" t="s">
        <v>52</v>
      </c>
      <c r="C15" s="12">
        <f t="shared" si="0"/>
        <v>235</v>
      </c>
      <c r="D15" s="11">
        <v>177</v>
      </c>
      <c r="E15" s="13">
        <f t="shared" si="1"/>
        <v>75.319148936170208</v>
      </c>
      <c r="F15" s="11">
        <v>57</v>
      </c>
      <c r="G15" s="13">
        <f t="shared" si="2"/>
        <v>24.25531914893617</v>
      </c>
      <c r="H15" s="11">
        <v>1</v>
      </c>
      <c r="I15" s="13">
        <f t="shared" si="3"/>
        <v>0.42553191489361702</v>
      </c>
      <c r="J15" s="11">
        <v>0</v>
      </c>
      <c r="K15" s="13">
        <f t="shared" si="4"/>
        <v>0</v>
      </c>
      <c r="L15" s="11">
        <v>42</v>
      </c>
      <c r="M15" s="13">
        <f t="shared" si="5"/>
        <v>17.872340425531917</v>
      </c>
      <c r="N15" s="11">
        <v>106</v>
      </c>
      <c r="O15" s="13">
        <f t="shared" si="6"/>
        <v>45.106382978723403</v>
      </c>
      <c r="P15" s="11">
        <v>83</v>
      </c>
      <c r="Q15" s="13">
        <f t="shared" si="7"/>
        <v>35.319148936170215</v>
      </c>
      <c r="R15" s="11">
        <v>4</v>
      </c>
      <c r="S15" s="13">
        <f t="shared" si="8"/>
        <v>1.7021276595744681</v>
      </c>
      <c r="T15" s="11">
        <v>0</v>
      </c>
      <c r="U15" s="13">
        <f t="shared" si="9"/>
        <v>0</v>
      </c>
      <c r="V15" s="14"/>
    </row>
    <row r="16" spans="1:22" s="16" customFormat="1" ht="18.75" customHeight="1" x14ac:dyDescent="0.2">
      <c r="A16" s="10">
        <v>12</v>
      </c>
      <c r="B16" s="11" t="s">
        <v>26</v>
      </c>
      <c r="C16" s="12">
        <f t="shared" si="0"/>
        <v>284</v>
      </c>
      <c r="D16" s="11">
        <v>248</v>
      </c>
      <c r="E16" s="13">
        <f t="shared" si="1"/>
        <v>87.323943661971825</v>
      </c>
      <c r="F16" s="11">
        <v>32</v>
      </c>
      <c r="G16" s="13">
        <f t="shared" si="2"/>
        <v>11.267605633802818</v>
      </c>
      <c r="H16" s="11">
        <v>4</v>
      </c>
      <c r="I16" s="13">
        <f t="shared" si="3"/>
        <v>1.4084507042253522</v>
      </c>
      <c r="J16" s="11">
        <v>0</v>
      </c>
      <c r="K16" s="13">
        <f t="shared" si="4"/>
        <v>0</v>
      </c>
      <c r="L16" s="11">
        <v>75</v>
      </c>
      <c r="M16" s="13">
        <f t="shared" si="5"/>
        <v>26.408450704225352</v>
      </c>
      <c r="N16" s="11">
        <v>141</v>
      </c>
      <c r="O16" s="13">
        <f t="shared" si="6"/>
        <v>49.647887323943664</v>
      </c>
      <c r="P16" s="11">
        <v>61</v>
      </c>
      <c r="Q16" s="13">
        <f t="shared" si="7"/>
        <v>21.47887323943662</v>
      </c>
      <c r="R16" s="11">
        <v>7</v>
      </c>
      <c r="S16" s="13">
        <f t="shared" si="8"/>
        <v>2.464788732394366</v>
      </c>
      <c r="T16" s="11">
        <v>0</v>
      </c>
      <c r="U16" s="13">
        <f t="shared" si="9"/>
        <v>0</v>
      </c>
      <c r="V16" s="14"/>
    </row>
    <row r="17" spans="1:22" s="16" customFormat="1" ht="18.75" customHeight="1" x14ac:dyDescent="0.2">
      <c r="A17" s="10">
        <v>13</v>
      </c>
      <c r="B17" s="11" t="s">
        <v>27</v>
      </c>
      <c r="C17" s="12">
        <f t="shared" si="0"/>
        <v>186</v>
      </c>
      <c r="D17" s="11">
        <v>142</v>
      </c>
      <c r="E17" s="13">
        <f t="shared" si="1"/>
        <v>76.344086021505376</v>
      </c>
      <c r="F17" s="11">
        <v>40</v>
      </c>
      <c r="G17" s="13">
        <f t="shared" si="2"/>
        <v>21.50537634408602</v>
      </c>
      <c r="H17" s="11">
        <v>4</v>
      </c>
      <c r="I17" s="13">
        <f t="shared" si="3"/>
        <v>2.1505376344086025</v>
      </c>
      <c r="J17" s="11">
        <v>0</v>
      </c>
      <c r="K17" s="13">
        <f t="shared" si="4"/>
        <v>0</v>
      </c>
      <c r="L17" s="11">
        <v>49</v>
      </c>
      <c r="M17" s="13">
        <f t="shared" si="5"/>
        <v>26.344086021505376</v>
      </c>
      <c r="N17" s="11">
        <v>78</v>
      </c>
      <c r="O17" s="13">
        <f t="shared" si="6"/>
        <v>41.935483870967744</v>
      </c>
      <c r="P17" s="11">
        <v>58</v>
      </c>
      <c r="Q17" s="13">
        <f t="shared" si="7"/>
        <v>31.182795698924732</v>
      </c>
      <c r="R17" s="11">
        <v>1</v>
      </c>
      <c r="S17" s="13">
        <f t="shared" si="8"/>
        <v>0.53763440860215062</v>
      </c>
      <c r="T17" s="11">
        <v>0</v>
      </c>
      <c r="U17" s="13">
        <f t="shared" si="9"/>
        <v>0</v>
      </c>
      <c r="V17" s="14"/>
    </row>
    <row r="18" spans="1:22" s="16" customFormat="1" ht="18.75" customHeight="1" x14ac:dyDescent="0.2">
      <c r="A18" s="10">
        <v>14</v>
      </c>
      <c r="B18" s="11" t="s">
        <v>28</v>
      </c>
      <c r="C18" s="12">
        <f t="shared" si="0"/>
        <v>234</v>
      </c>
      <c r="D18" s="11">
        <v>221</v>
      </c>
      <c r="E18" s="13">
        <f t="shared" si="1"/>
        <v>94.444444444444443</v>
      </c>
      <c r="F18" s="11">
        <v>13</v>
      </c>
      <c r="G18" s="13">
        <f t="shared" si="2"/>
        <v>5.5555555555555554</v>
      </c>
      <c r="H18" s="11">
        <v>0</v>
      </c>
      <c r="I18" s="13">
        <f t="shared" si="3"/>
        <v>0</v>
      </c>
      <c r="J18" s="11">
        <v>0</v>
      </c>
      <c r="K18" s="13">
        <f t="shared" si="4"/>
        <v>0</v>
      </c>
      <c r="L18" s="11">
        <v>59</v>
      </c>
      <c r="M18" s="13">
        <f t="shared" si="5"/>
        <v>25.213675213675213</v>
      </c>
      <c r="N18" s="11">
        <v>103</v>
      </c>
      <c r="O18" s="13">
        <f t="shared" si="6"/>
        <v>44.017094017094017</v>
      </c>
      <c r="P18" s="11">
        <v>67</v>
      </c>
      <c r="Q18" s="13">
        <f t="shared" si="7"/>
        <v>28.63247863247863</v>
      </c>
      <c r="R18" s="11">
        <v>5</v>
      </c>
      <c r="S18" s="13">
        <f t="shared" si="8"/>
        <v>2.1367521367521367</v>
      </c>
      <c r="T18" s="11">
        <v>0</v>
      </c>
      <c r="U18" s="13">
        <f t="shared" si="9"/>
        <v>0</v>
      </c>
      <c r="V18" s="14"/>
    </row>
    <row r="19" spans="1:22" s="16" customFormat="1" ht="18.75" customHeight="1" x14ac:dyDescent="0.2">
      <c r="A19" s="10">
        <v>15</v>
      </c>
      <c r="B19" s="11" t="s">
        <v>29</v>
      </c>
      <c r="C19" s="12">
        <f t="shared" si="0"/>
        <v>270</v>
      </c>
      <c r="D19" s="11">
        <v>207</v>
      </c>
      <c r="E19" s="13">
        <f t="shared" si="1"/>
        <v>76.666666666666671</v>
      </c>
      <c r="F19" s="11">
        <v>56</v>
      </c>
      <c r="G19" s="13">
        <f t="shared" si="2"/>
        <v>20.74074074074074</v>
      </c>
      <c r="H19" s="11">
        <v>7</v>
      </c>
      <c r="I19" s="13">
        <f t="shared" si="3"/>
        <v>2.5925925925925926</v>
      </c>
      <c r="J19" s="11">
        <v>0</v>
      </c>
      <c r="K19" s="13">
        <f t="shared" si="4"/>
        <v>0</v>
      </c>
      <c r="L19" s="11">
        <v>60</v>
      </c>
      <c r="M19" s="13">
        <f t="shared" si="5"/>
        <v>22.222222222222221</v>
      </c>
      <c r="N19" s="11">
        <v>135</v>
      </c>
      <c r="O19" s="13">
        <f t="shared" si="6"/>
        <v>50</v>
      </c>
      <c r="P19" s="11">
        <v>70</v>
      </c>
      <c r="Q19" s="13">
        <f t="shared" si="7"/>
        <v>25.925925925925924</v>
      </c>
      <c r="R19" s="11">
        <v>5</v>
      </c>
      <c r="S19" s="13">
        <f t="shared" si="8"/>
        <v>1.8518518518518516</v>
      </c>
      <c r="T19" s="11">
        <v>0</v>
      </c>
      <c r="U19" s="13">
        <f t="shared" si="9"/>
        <v>0</v>
      </c>
      <c r="V19" s="14"/>
    </row>
    <row r="20" spans="1:22" s="40" customFormat="1" ht="18.75" customHeight="1" x14ac:dyDescent="0.2">
      <c r="A20" s="64" t="s">
        <v>30</v>
      </c>
      <c r="B20" s="65"/>
      <c r="C20" s="37">
        <f>SUM(C5:C19)</f>
        <v>5909</v>
      </c>
      <c r="D20" s="37">
        <f>SUM(D5:D19)</f>
        <v>5110</v>
      </c>
      <c r="E20" s="38">
        <f t="shared" si="1"/>
        <v>86.478253511592484</v>
      </c>
      <c r="F20" s="37">
        <f>SUM(F5:F19)</f>
        <v>726</v>
      </c>
      <c r="G20" s="38">
        <f t="shared" si="2"/>
        <v>12.286342866813335</v>
      </c>
      <c r="H20" s="37">
        <f>SUM(H5:H19)</f>
        <v>73</v>
      </c>
      <c r="I20" s="38">
        <f t="shared" si="3"/>
        <v>1.2354036215941784</v>
      </c>
      <c r="J20" s="37">
        <f>SUM(J5:J19)</f>
        <v>0</v>
      </c>
      <c r="K20" s="38">
        <f t="shared" si="4"/>
        <v>0</v>
      </c>
      <c r="L20" s="37">
        <f>SUM(L5:L19)</f>
        <v>1277</v>
      </c>
      <c r="M20" s="38">
        <f t="shared" si="5"/>
        <v>21.611101709257067</v>
      </c>
      <c r="N20" s="37">
        <f>SUM(N5:N19)</f>
        <v>2595</v>
      </c>
      <c r="O20" s="38">
        <f t="shared" si="6"/>
        <v>43.916060247080722</v>
      </c>
      <c r="P20" s="37">
        <f>SUM(P5:P19)</f>
        <v>1850</v>
      </c>
      <c r="Q20" s="38">
        <f t="shared" si="7"/>
        <v>31.308173971907259</v>
      </c>
      <c r="R20" s="37">
        <f>SUM(R5:R19)</f>
        <v>187</v>
      </c>
      <c r="S20" s="38">
        <f t="shared" si="8"/>
        <v>3.1646640717549501</v>
      </c>
      <c r="T20" s="37">
        <f>SUM(T5:T19)</f>
        <v>0</v>
      </c>
      <c r="U20" s="38">
        <f t="shared" si="9"/>
        <v>0</v>
      </c>
      <c r="V20" s="39"/>
    </row>
    <row r="21" spans="1:22" x14ac:dyDescent="0.2">
      <c r="M21" s="72" t="s">
        <v>31</v>
      </c>
      <c r="N21" s="72"/>
      <c r="O21" s="72"/>
      <c r="P21" s="72"/>
      <c r="Q21" s="72"/>
      <c r="R21" s="72"/>
      <c r="S21" s="72"/>
      <c r="T21" s="72"/>
      <c r="U21" s="72"/>
    </row>
    <row r="22" spans="1:22" x14ac:dyDescent="0.2">
      <c r="A22" s="71" t="s">
        <v>58</v>
      </c>
      <c r="B22" s="71"/>
      <c r="M22" s="71" t="s">
        <v>33</v>
      </c>
      <c r="N22" s="71"/>
      <c r="O22" s="71"/>
      <c r="P22" s="71"/>
      <c r="Q22" s="71"/>
      <c r="R22" s="71"/>
      <c r="S22" s="71"/>
      <c r="T22" s="71"/>
      <c r="U22" s="71"/>
    </row>
    <row r="23" spans="1:22" x14ac:dyDescent="0.2">
      <c r="M23" s="71" t="s">
        <v>34</v>
      </c>
      <c r="N23" s="71"/>
      <c r="O23" s="71"/>
      <c r="P23" s="71"/>
      <c r="Q23" s="71"/>
      <c r="R23" s="71"/>
      <c r="S23" s="71"/>
      <c r="T23" s="71"/>
      <c r="U23" s="71"/>
    </row>
    <row r="27" spans="1:22" x14ac:dyDescent="0.2">
      <c r="M27" s="71" t="s">
        <v>35</v>
      </c>
      <c r="N27" s="71"/>
      <c r="O27" s="71"/>
      <c r="P27" s="71"/>
      <c r="Q27" s="71"/>
      <c r="R27" s="71"/>
      <c r="S27" s="71"/>
      <c r="T27" s="71"/>
      <c r="U27" s="71"/>
    </row>
  </sheetData>
  <mergeCells count="22">
    <mergeCell ref="A20:B20"/>
    <mergeCell ref="M21:U21"/>
    <mergeCell ref="A22:B22"/>
    <mergeCell ref="M22:U22"/>
    <mergeCell ref="M23:U23"/>
    <mergeCell ref="M27:U27"/>
    <mergeCell ref="V2:V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1:U1"/>
    <mergeCell ref="A2:A4"/>
    <mergeCell ref="B2:B4"/>
    <mergeCell ref="C2:C4"/>
    <mergeCell ref="D2:K2"/>
    <mergeCell ref="L2:U2"/>
  </mergeCells>
  <printOptions horizontalCentered="1"/>
  <pageMargins left="0.2" right="0.2" top="0.56000000000000005" bottom="0.22" header="0.51181102362204722" footer="0.1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5"/>
  <sheetViews>
    <sheetView zoomScale="75" zoomScaleNormal="75" workbookViewId="0">
      <selection activeCell="AA16" sqref="AA16"/>
    </sheetView>
  </sheetViews>
  <sheetFormatPr defaultRowHeight="18.75" x14ac:dyDescent="0.2"/>
  <cols>
    <col min="1" max="1" width="10" style="7" bestFit="1" customWidth="1"/>
    <col min="2" max="2" width="9.28515625" style="7" bestFit="1" customWidth="1"/>
    <col min="3" max="3" width="7.42578125" style="7" bestFit="1" customWidth="1"/>
    <col min="4" max="4" width="9.140625" style="7"/>
    <col min="5" max="5" width="6.42578125" style="7" bestFit="1" customWidth="1"/>
    <col min="6" max="6" width="9.140625" style="7"/>
    <col min="7" max="7" width="5.140625" style="7" bestFit="1" customWidth="1"/>
    <col min="8" max="8" width="9.140625" style="7"/>
    <col min="9" max="9" width="4.28515625" style="7" bestFit="1" customWidth="1"/>
    <col min="10" max="10" width="8" style="7" bestFit="1" customWidth="1"/>
    <col min="11" max="11" width="5.85546875" style="7" bestFit="1" customWidth="1"/>
    <col min="12" max="12" width="8" style="7" bestFit="1" customWidth="1"/>
    <col min="13" max="13" width="6.28515625" style="7" bestFit="1" customWidth="1"/>
    <col min="14" max="14" width="9.140625" style="7"/>
    <col min="15" max="15" width="6.28515625" style="7" bestFit="1" customWidth="1"/>
    <col min="16" max="16" width="9.140625" style="7"/>
    <col min="17" max="17" width="5.140625" style="7" bestFit="1" customWidth="1"/>
    <col min="18" max="18" width="8.7109375" style="7" bestFit="1" customWidth="1"/>
    <col min="19" max="19" width="4.28515625" style="7" bestFit="1" customWidth="1"/>
    <col min="20" max="20" width="8" style="7" bestFit="1" customWidth="1"/>
    <col min="21" max="21" width="8.85546875" style="7" customWidth="1"/>
    <col min="22" max="16384" width="9.140625" style="7"/>
  </cols>
  <sheetData>
    <row r="1" spans="1:21" ht="18.75" customHeight="1" x14ac:dyDescent="0.2">
      <c r="A1" s="71" t="s">
        <v>59</v>
      </c>
      <c r="B1" s="49" t="s">
        <v>68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x14ac:dyDescent="0.2">
      <c r="A2" s="71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12.6" customHeight="1" x14ac:dyDescent="0.2">
      <c r="A3" s="71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5.6" customHeight="1" x14ac:dyDescent="0.2">
      <c r="A4" s="74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15.6" customHeight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8.75" customHeight="1" x14ac:dyDescent="0.2">
      <c r="A6" s="75" t="s">
        <v>60</v>
      </c>
      <c r="B6" s="76" t="s">
        <v>61</v>
      </c>
      <c r="C6" s="73" t="s">
        <v>40</v>
      </c>
      <c r="D6" s="73"/>
      <c r="E6" s="73"/>
      <c r="F6" s="73"/>
      <c r="G6" s="73"/>
      <c r="H6" s="73"/>
      <c r="I6" s="73"/>
      <c r="J6" s="73"/>
      <c r="K6" s="73" t="s">
        <v>41</v>
      </c>
      <c r="L6" s="73"/>
      <c r="M6" s="73"/>
      <c r="N6" s="73"/>
      <c r="O6" s="73"/>
      <c r="P6" s="73"/>
      <c r="Q6" s="73"/>
      <c r="R6" s="73"/>
      <c r="S6" s="73"/>
      <c r="T6" s="73"/>
      <c r="U6" s="77" t="s">
        <v>62</v>
      </c>
    </row>
    <row r="7" spans="1:21" ht="17.25" customHeight="1" x14ac:dyDescent="0.2">
      <c r="A7" s="75"/>
      <c r="B7" s="76"/>
      <c r="C7" s="73" t="s">
        <v>42</v>
      </c>
      <c r="D7" s="73"/>
      <c r="E7" s="73" t="s">
        <v>43</v>
      </c>
      <c r="F7" s="73"/>
      <c r="G7" s="73" t="s">
        <v>44</v>
      </c>
      <c r="H7" s="73"/>
      <c r="I7" s="73" t="s">
        <v>45</v>
      </c>
      <c r="J7" s="73"/>
      <c r="K7" s="73" t="s">
        <v>46</v>
      </c>
      <c r="L7" s="73"/>
      <c r="M7" s="73" t="s">
        <v>43</v>
      </c>
      <c r="N7" s="73"/>
      <c r="O7" s="73" t="s">
        <v>44</v>
      </c>
      <c r="P7" s="73"/>
      <c r="Q7" s="73" t="s">
        <v>45</v>
      </c>
      <c r="R7" s="73"/>
      <c r="S7" s="73" t="s">
        <v>47</v>
      </c>
      <c r="T7" s="73"/>
      <c r="U7" s="78"/>
    </row>
    <row r="8" spans="1:21" x14ac:dyDescent="0.2">
      <c r="A8" s="75"/>
      <c r="B8" s="76"/>
      <c r="C8" s="23" t="s">
        <v>48</v>
      </c>
      <c r="D8" s="23" t="s">
        <v>49</v>
      </c>
      <c r="E8" s="23" t="s">
        <v>48</v>
      </c>
      <c r="F8" s="23" t="s">
        <v>49</v>
      </c>
      <c r="G8" s="23" t="s">
        <v>48</v>
      </c>
      <c r="H8" s="23" t="s">
        <v>49</v>
      </c>
      <c r="I8" s="23" t="s">
        <v>48</v>
      </c>
      <c r="J8" s="23" t="s">
        <v>49</v>
      </c>
      <c r="K8" s="23" t="s">
        <v>48</v>
      </c>
      <c r="L8" s="23" t="s">
        <v>49</v>
      </c>
      <c r="M8" s="23" t="s">
        <v>48</v>
      </c>
      <c r="N8" s="23" t="s">
        <v>49</v>
      </c>
      <c r="O8" s="23" t="s">
        <v>48</v>
      </c>
      <c r="P8" s="23" t="s">
        <v>49</v>
      </c>
      <c r="Q8" s="23" t="s">
        <v>48</v>
      </c>
      <c r="R8" s="23" t="s">
        <v>49</v>
      </c>
      <c r="S8" s="23" t="s">
        <v>48</v>
      </c>
      <c r="T8" s="23" t="s">
        <v>49</v>
      </c>
      <c r="U8" s="24" t="s">
        <v>48</v>
      </c>
    </row>
    <row r="9" spans="1:21" s="16" customFormat="1" ht="15.75" x14ac:dyDescent="0.2">
      <c r="A9" s="11">
        <v>6</v>
      </c>
      <c r="B9" s="25">
        <f>SUM(C9,E9,G9,I9,U9)</f>
        <v>1787</v>
      </c>
      <c r="C9" s="26">
        <v>1600</v>
      </c>
      <c r="D9" s="27">
        <f>C9/B9*100</f>
        <v>89.535534415221036</v>
      </c>
      <c r="E9" s="26">
        <v>182</v>
      </c>
      <c r="F9" s="27">
        <f>E9/B9*100</f>
        <v>10.184667039731393</v>
      </c>
      <c r="G9" s="26">
        <v>5</v>
      </c>
      <c r="H9" s="27">
        <f>G9/B9*100</f>
        <v>0.27979854504756574</v>
      </c>
      <c r="I9" s="26">
        <v>0</v>
      </c>
      <c r="J9" s="27">
        <f>I9/B9*100</f>
        <v>0</v>
      </c>
      <c r="K9" s="26">
        <v>411</v>
      </c>
      <c r="L9" s="27">
        <f>K9/B9*100</f>
        <v>22.999440402909904</v>
      </c>
      <c r="M9" s="26">
        <v>765</v>
      </c>
      <c r="N9" s="27">
        <f>M9/B9*100</f>
        <v>42.809177392277562</v>
      </c>
      <c r="O9" s="26">
        <v>543</v>
      </c>
      <c r="P9" s="27">
        <f>O9/B9*100</f>
        <v>30.386121992165645</v>
      </c>
      <c r="Q9" s="26">
        <v>68</v>
      </c>
      <c r="R9" s="27">
        <f>Q9/B9*100</f>
        <v>3.8052602126468944</v>
      </c>
      <c r="S9" s="26">
        <v>0</v>
      </c>
      <c r="T9" s="27">
        <f>S9/B9*100</f>
        <v>0</v>
      </c>
      <c r="U9" s="25"/>
    </row>
    <row r="10" spans="1:21" s="16" customFormat="1" ht="15.75" x14ac:dyDescent="0.2">
      <c r="A10" s="11">
        <v>7</v>
      </c>
      <c r="B10" s="25">
        <f>SUM(C10,E10,G10,I10,U10)</f>
        <v>1587</v>
      </c>
      <c r="C10" s="26">
        <v>1328</v>
      </c>
      <c r="D10" s="27">
        <f>C10/B10*100</f>
        <v>83.679899180844359</v>
      </c>
      <c r="E10" s="26">
        <v>248</v>
      </c>
      <c r="F10" s="27">
        <f>E10/B10*100</f>
        <v>15.626969124133586</v>
      </c>
      <c r="G10" s="26">
        <v>11</v>
      </c>
      <c r="H10" s="27">
        <f>G10/B10*100</f>
        <v>0.69313169502205418</v>
      </c>
      <c r="I10" s="26">
        <v>0</v>
      </c>
      <c r="J10" s="27">
        <f>I10/B10*100</f>
        <v>0</v>
      </c>
      <c r="K10" s="26">
        <v>328</v>
      </c>
      <c r="L10" s="27">
        <f>K10/B10*100</f>
        <v>20.667926906112161</v>
      </c>
      <c r="M10" s="26">
        <v>683</v>
      </c>
      <c r="N10" s="27">
        <f>M10/B10*100</f>
        <v>43.037177063642091</v>
      </c>
      <c r="O10" s="26">
        <v>531</v>
      </c>
      <c r="P10" s="27">
        <f>O10/B10*100</f>
        <v>33.459357277882795</v>
      </c>
      <c r="Q10" s="26">
        <v>45</v>
      </c>
      <c r="R10" s="27">
        <f>Q10/B10*100</f>
        <v>2.8355387523629489</v>
      </c>
      <c r="S10" s="26">
        <v>0</v>
      </c>
      <c r="T10" s="27">
        <f>S10/B10*100</f>
        <v>0</v>
      </c>
      <c r="U10" s="25"/>
    </row>
    <row r="11" spans="1:21" s="16" customFormat="1" ht="15.75" x14ac:dyDescent="0.2">
      <c r="A11" s="11">
        <v>8</v>
      </c>
      <c r="B11" s="25">
        <f>SUM(C11,E11,G11,I11,U11)</f>
        <v>1164</v>
      </c>
      <c r="C11" s="26">
        <v>998</v>
      </c>
      <c r="D11" s="27">
        <f>C11/B11*100</f>
        <v>85.738831615120276</v>
      </c>
      <c r="E11" s="26">
        <v>138</v>
      </c>
      <c r="F11" s="27">
        <f>E11/B11*100</f>
        <v>11.855670103092782</v>
      </c>
      <c r="G11" s="26">
        <v>28</v>
      </c>
      <c r="H11" s="27">
        <f>G11/B11*100</f>
        <v>2.4054982817869419</v>
      </c>
      <c r="I11" s="26">
        <v>0</v>
      </c>
      <c r="J11" s="27">
        <f>I11/B11*100</f>
        <v>0</v>
      </c>
      <c r="K11" s="26">
        <v>218</v>
      </c>
      <c r="L11" s="27">
        <f>K11/B11*100</f>
        <v>18.72852233676976</v>
      </c>
      <c r="M11" s="26">
        <v>524</v>
      </c>
      <c r="N11" s="27">
        <f>M11/B11*100</f>
        <v>45.017182130584196</v>
      </c>
      <c r="O11" s="26">
        <v>392</v>
      </c>
      <c r="P11" s="27">
        <f>O11/B11*100</f>
        <v>33.676975945017183</v>
      </c>
      <c r="Q11" s="26">
        <v>30</v>
      </c>
      <c r="R11" s="27">
        <f>Q11/B11*100</f>
        <v>2.5773195876288657</v>
      </c>
      <c r="S11" s="26">
        <v>0</v>
      </c>
      <c r="T11" s="27">
        <f>S11/B11*100</f>
        <v>0</v>
      </c>
      <c r="U11" s="25"/>
    </row>
    <row r="12" spans="1:21" s="16" customFormat="1" ht="15.75" x14ac:dyDescent="0.2">
      <c r="A12" s="11">
        <v>9</v>
      </c>
      <c r="B12" s="25">
        <f>SUM(C12,E12,G12,I12,U12)</f>
        <v>1371</v>
      </c>
      <c r="C12" s="26">
        <v>1184</v>
      </c>
      <c r="D12" s="27">
        <f>C12/B12*100</f>
        <v>86.36032093362509</v>
      </c>
      <c r="E12" s="26">
        <v>158</v>
      </c>
      <c r="F12" s="27">
        <f>E12/B12*100</f>
        <v>11.524434719183079</v>
      </c>
      <c r="G12" s="26">
        <v>29</v>
      </c>
      <c r="H12" s="27">
        <f>G12/B12*100</f>
        <v>2.1152443471918305</v>
      </c>
      <c r="I12" s="26">
        <v>0</v>
      </c>
      <c r="J12" s="27">
        <f>I12/B12*100</f>
        <v>0</v>
      </c>
      <c r="K12" s="26">
        <v>320</v>
      </c>
      <c r="L12" s="27">
        <f>K12/B12*100</f>
        <v>23.340627279358134</v>
      </c>
      <c r="M12" s="26">
        <v>623</v>
      </c>
      <c r="N12" s="27">
        <f>M12/B12*100</f>
        <v>45.441283734500367</v>
      </c>
      <c r="O12" s="26">
        <v>384</v>
      </c>
      <c r="P12" s="27">
        <f>O12/B12*100</f>
        <v>28.008752735229759</v>
      </c>
      <c r="Q12" s="26">
        <v>44</v>
      </c>
      <c r="R12" s="27">
        <f>Q12/B12*100</f>
        <v>3.2093362509117438</v>
      </c>
      <c r="S12" s="26">
        <v>0</v>
      </c>
      <c r="T12" s="27">
        <f>S12/B12*100</f>
        <v>0</v>
      </c>
      <c r="U12" s="25"/>
    </row>
    <row r="13" spans="1:21" s="16" customFormat="1" ht="15.75" x14ac:dyDescent="0.2">
      <c r="A13" s="11" t="s">
        <v>30</v>
      </c>
      <c r="B13" s="25">
        <f>SUM(B9:B12)</f>
        <v>5909</v>
      </c>
      <c r="C13" s="28">
        <f>C9+C10+C11+C12</f>
        <v>5110</v>
      </c>
      <c r="D13" s="27">
        <f>C13/B13*100</f>
        <v>86.478253511592484</v>
      </c>
      <c r="E13" s="28">
        <f>E9+E10+E11+E12</f>
        <v>726</v>
      </c>
      <c r="F13" s="27">
        <f>E13/B13*100</f>
        <v>12.286342866813335</v>
      </c>
      <c r="G13" s="28">
        <f>G9+G10+G11+G12</f>
        <v>73</v>
      </c>
      <c r="H13" s="27">
        <f>G13/B13*100</f>
        <v>1.2354036215941784</v>
      </c>
      <c r="I13" s="28">
        <f>I9+I10+I11+I12</f>
        <v>0</v>
      </c>
      <c r="J13" s="27">
        <f>I13/B13*100</f>
        <v>0</v>
      </c>
      <c r="K13" s="28">
        <f>K9+K10+K11+K12</f>
        <v>1277</v>
      </c>
      <c r="L13" s="27">
        <f>K13/B13*100</f>
        <v>21.611101709257067</v>
      </c>
      <c r="M13" s="28">
        <f>M9+M10+M11+M12</f>
        <v>2595</v>
      </c>
      <c r="N13" s="27">
        <f>M13/B13*100</f>
        <v>43.916060247080722</v>
      </c>
      <c r="O13" s="28">
        <f>O9+O10+O11+O12</f>
        <v>1850</v>
      </c>
      <c r="P13" s="27">
        <f>O13/B13*100</f>
        <v>31.308173971907259</v>
      </c>
      <c r="Q13" s="28">
        <f>Q9+Q10+Q11+Q12</f>
        <v>187</v>
      </c>
      <c r="R13" s="27">
        <f>Q13/B13*100</f>
        <v>3.1646640717549501</v>
      </c>
      <c r="S13" s="25">
        <f>S9+S10+S11+S40</f>
        <v>0</v>
      </c>
      <c r="T13" s="27">
        <f>S13/B13*100</f>
        <v>0</v>
      </c>
      <c r="U13" s="25"/>
    </row>
    <row r="14" spans="1:21" x14ac:dyDescent="0.2">
      <c r="L14" s="29"/>
    </row>
    <row r="15" spans="1:21" x14ac:dyDescent="0.2">
      <c r="A15" s="30" t="s">
        <v>63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1" ht="18.75" customHeight="1" x14ac:dyDescent="0.2">
      <c r="A16" s="49" t="s">
        <v>69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6"/>
    </row>
    <row r="17" spans="1:2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ht="18.75" customHeight="1" x14ac:dyDescent="0.2">
      <c r="A18" s="75" t="s">
        <v>60</v>
      </c>
      <c r="B18" s="76" t="s">
        <v>64</v>
      </c>
      <c r="C18" s="73" t="s">
        <v>40</v>
      </c>
      <c r="D18" s="73"/>
      <c r="E18" s="73"/>
      <c r="F18" s="73"/>
      <c r="G18" s="73"/>
      <c r="H18" s="73"/>
      <c r="I18" s="73"/>
      <c r="J18" s="73"/>
      <c r="K18" s="73" t="s">
        <v>41</v>
      </c>
      <c r="L18" s="73"/>
      <c r="M18" s="73"/>
      <c r="N18" s="73"/>
      <c r="O18" s="73"/>
      <c r="P18" s="73"/>
      <c r="Q18" s="73"/>
      <c r="R18" s="73"/>
      <c r="S18" s="73"/>
      <c r="T18" s="73"/>
      <c r="U18" s="77" t="s">
        <v>62</v>
      </c>
    </row>
    <row r="19" spans="1:21" ht="17.25" customHeight="1" x14ac:dyDescent="0.2">
      <c r="A19" s="75"/>
      <c r="B19" s="76"/>
      <c r="C19" s="73" t="s">
        <v>42</v>
      </c>
      <c r="D19" s="73"/>
      <c r="E19" s="73" t="s">
        <v>43</v>
      </c>
      <c r="F19" s="73"/>
      <c r="G19" s="73" t="s">
        <v>44</v>
      </c>
      <c r="H19" s="73"/>
      <c r="I19" s="73" t="s">
        <v>45</v>
      </c>
      <c r="J19" s="73"/>
      <c r="K19" s="73" t="s">
        <v>46</v>
      </c>
      <c r="L19" s="73"/>
      <c r="M19" s="73" t="s">
        <v>43</v>
      </c>
      <c r="N19" s="73"/>
      <c r="O19" s="73" t="s">
        <v>44</v>
      </c>
      <c r="P19" s="73"/>
      <c r="Q19" s="73" t="s">
        <v>45</v>
      </c>
      <c r="R19" s="73"/>
      <c r="S19" s="73" t="s">
        <v>47</v>
      </c>
      <c r="T19" s="73"/>
      <c r="U19" s="78"/>
    </row>
    <row r="20" spans="1:21" x14ac:dyDescent="0.2">
      <c r="A20" s="75"/>
      <c r="B20" s="76"/>
      <c r="C20" s="23" t="s">
        <v>48</v>
      </c>
      <c r="D20" s="23" t="s">
        <v>49</v>
      </c>
      <c r="E20" s="23" t="s">
        <v>48</v>
      </c>
      <c r="F20" s="23" t="s">
        <v>49</v>
      </c>
      <c r="G20" s="23" t="s">
        <v>48</v>
      </c>
      <c r="H20" s="23" t="s">
        <v>49</v>
      </c>
      <c r="I20" s="23" t="s">
        <v>48</v>
      </c>
      <c r="J20" s="23" t="s">
        <v>49</v>
      </c>
      <c r="K20" s="23" t="s">
        <v>48</v>
      </c>
      <c r="L20" s="23" t="s">
        <v>49</v>
      </c>
      <c r="M20" s="23" t="s">
        <v>48</v>
      </c>
      <c r="N20" s="23" t="s">
        <v>49</v>
      </c>
      <c r="O20" s="23" t="s">
        <v>48</v>
      </c>
      <c r="P20" s="23" t="s">
        <v>49</v>
      </c>
      <c r="Q20" s="23" t="s">
        <v>48</v>
      </c>
      <c r="R20" s="23" t="s">
        <v>49</v>
      </c>
      <c r="S20" s="23" t="s">
        <v>48</v>
      </c>
      <c r="T20" s="23" t="s">
        <v>49</v>
      </c>
      <c r="U20" s="24" t="s">
        <v>48</v>
      </c>
    </row>
    <row r="21" spans="1:21" s="16" customFormat="1" ht="15.75" x14ac:dyDescent="0.2">
      <c r="A21" s="11">
        <v>6</v>
      </c>
      <c r="B21" s="28">
        <f>SUM(C21,E21,G21,I21,)</f>
        <v>14</v>
      </c>
      <c r="C21" s="26">
        <v>10</v>
      </c>
      <c r="D21" s="27">
        <f>C21/B21*100</f>
        <v>71.428571428571431</v>
      </c>
      <c r="E21" s="26">
        <v>4</v>
      </c>
      <c r="F21" s="27">
        <f>E21/B21*100</f>
        <v>28.571428571428569</v>
      </c>
      <c r="G21" s="26">
        <v>0</v>
      </c>
      <c r="H21" s="27">
        <f>G21/B21*100</f>
        <v>0</v>
      </c>
      <c r="I21" s="26">
        <v>0</v>
      </c>
      <c r="J21" s="27">
        <f>I21/B21*100</f>
        <v>0</v>
      </c>
      <c r="K21" s="26">
        <v>0</v>
      </c>
      <c r="L21" s="27">
        <f>K21/B21*100</f>
        <v>0</v>
      </c>
      <c r="M21" s="26">
        <v>1</v>
      </c>
      <c r="N21" s="27">
        <f>M21/B21*100</f>
        <v>7.1428571428571423</v>
      </c>
      <c r="O21" s="26">
        <v>11</v>
      </c>
      <c r="P21" s="27">
        <f>O21/B21*100</f>
        <v>78.571428571428569</v>
      </c>
      <c r="Q21" s="26">
        <v>2</v>
      </c>
      <c r="R21" s="27">
        <f>Q21/B21*100</f>
        <v>14.285714285714285</v>
      </c>
      <c r="S21" s="26">
        <v>0</v>
      </c>
      <c r="T21" s="27">
        <f>S21/B21*100</f>
        <v>0</v>
      </c>
      <c r="U21" s="28"/>
    </row>
    <row r="22" spans="1:21" s="16" customFormat="1" ht="15.75" x14ac:dyDescent="0.2">
      <c r="A22" s="11">
        <v>7</v>
      </c>
      <c r="B22" s="28">
        <f>SUM(C22,E22,G22,I22,)</f>
        <v>15</v>
      </c>
      <c r="C22" s="26">
        <v>9</v>
      </c>
      <c r="D22" s="27">
        <f>C22/B22*100</f>
        <v>60</v>
      </c>
      <c r="E22" s="26">
        <v>6</v>
      </c>
      <c r="F22" s="27">
        <f>E22/B22*100</f>
        <v>40</v>
      </c>
      <c r="G22" s="26">
        <v>0</v>
      </c>
      <c r="H22" s="27">
        <f>G22/B22*100</f>
        <v>0</v>
      </c>
      <c r="I22" s="26">
        <v>0</v>
      </c>
      <c r="J22" s="27">
        <f>I22/B22*100</f>
        <v>0</v>
      </c>
      <c r="K22" s="26">
        <v>0</v>
      </c>
      <c r="L22" s="27">
        <f>K22/B22*100</f>
        <v>0</v>
      </c>
      <c r="M22" s="26">
        <v>2</v>
      </c>
      <c r="N22" s="27">
        <f>M22/B22*100</f>
        <v>13.333333333333334</v>
      </c>
      <c r="O22" s="26">
        <v>10</v>
      </c>
      <c r="P22" s="27">
        <f>O22/B22*100</f>
        <v>66.666666666666657</v>
      </c>
      <c r="Q22" s="26">
        <v>3</v>
      </c>
      <c r="R22" s="27">
        <f>Q22/B22*100</f>
        <v>20</v>
      </c>
      <c r="S22" s="26">
        <v>0</v>
      </c>
      <c r="T22" s="27">
        <f>S22/B22*100</f>
        <v>0</v>
      </c>
      <c r="U22" s="28"/>
    </row>
    <row r="23" spans="1:21" s="16" customFormat="1" ht="15.75" x14ac:dyDescent="0.2">
      <c r="A23" s="11">
        <v>8</v>
      </c>
      <c r="B23" s="28">
        <f>SUM(C23,E23,G23,I23,)</f>
        <v>16</v>
      </c>
      <c r="C23" s="26">
        <v>12</v>
      </c>
      <c r="D23" s="27">
        <f>C23/B23*100</f>
        <v>75</v>
      </c>
      <c r="E23" s="26">
        <v>4</v>
      </c>
      <c r="F23" s="27">
        <f>E23/B23*100</f>
        <v>25</v>
      </c>
      <c r="G23" s="26">
        <v>0</v>
      </c>
      <c r="H23" s="27">
        <f>G23/B23*100</f>
        <v>0</v>
      </c>
      <c r="I23" s="26">
        <v>0</v>
      </c>
      <c r="J23" s="27">
        <f>I23/B23*100</f>
        <v>0</v>
      </c>
      <c r="K23" s="26">
        <v>0</v>
      </c>
      <c r="L23" s="27">
        <f>K23/B23*100</f>
        <v>0</v>
      </c>
      <c r="M23" s="26">
        <v>5</v>
      </c>
      <c r="N23" s="27">
        <f>M23/B23*100</f>
        <v>31.25</v>
      </c>
      <c r="O23" s="26">
        <v>9</v>
      </c>
      <c r="P23" s="27">
        <f>O23/B23*100</f>
        <v>56.25</v>
      </c>
      <c r="Q23" s="26">
        <v>2</v>
      </c>
      <c r="R23" s="27">
        <f>Q23/B23*100</f>
        <v>12.5</v>
      </c>
      <c r="S23" s="26">
        <v>0</v>
      </c>
      <c r="T23" s="27">
        <f>S23/B23*100</f>
        <v>0</v>
      </c>
      <c r="U23" s="28"/>
    </row>
    <row r="24" spans="1:21" s="16" customFormat="1" ht="15.75" x14ac:dyDescent="0.2">
      <c r="A24" s="11">
        <v>9</v>
      </c>
      <c r="B24" s="28">
        <f>SUM(C24,E24,G24,I24,)</f>
        <v>11</v>
      </c>
      <c r="C24" s="26">
        <v>9</v>
      </c>
      <c r="D24" s="27">
        <f>C24/B24*100</f>
        <v>81.818181818181827</v>
      </c>
      <c r="E24" s="26">
        <v>2</v>
      </c>
      <c r="F24" s="27">
        <f>E24/B24*100</f>
        <v>18.181818181818183</v>
      </c>
      <c r="G24" s="26">
        <v>0</v>
      </c>
      <c r="H24" s="27">
        <f>G24/B24*100</f>
        <v>0</v>
      </c>
      <c r="I24" s="26">
        <v>0</v>
      </c>
      <c r="J24" s="27">
        <f>I24/B24*100</f>
        <v>0</v>
      </c>
      <c r="K24" s="26">
        <v>1</v>
      </c>
      <c r="L24" s="27">
        <f>K24/B24*100</f>
        <v>9.0909090909090917</v>
      </c>
      <c r="M24" s="26">
        <v>2</v>
      </c>
      <c r="N24" s="27">
        <f>M24/B24*100</f>
        <v>18.181818181818183</v>
      </c>
      <c r="O24" s="26">
        <v>6</v>
      </c>
      <c r="P24" s="27">
        <f>O24/B24*100</f>
        <v>54.54545454545454</v>
      </c>
      <c r="Q24" s="26">
        <v>2</v>
      </c>
      <c r="R24" s="27">
        <f>Q24/B24*100</f>
        <v>18.181818181818183</v>
      </c>
      <c r="S24" s="26">
        <v>0</v>
      </c>
      <c r="T24" s="27">
        <f>S24/B24*100</f>
        <v>0</v>
      </c>
      <c r="U24" s="28"/>
    </row>
    <row r="25" spans="1:21" s="16" customFormat="1" ht="15.75" x14ac:dyDescent="0.2">
      <c r="A25" s="11" t="s">
        <v>30</v>
      </c>
      <c r="B25" s="28">
        <f>B21+B22+B23+B24</f>
        <v>56</v>
      </c>
      <c r="C25" s="28">
        <f>C21+C22+C23+C24</f>
        <v>40</v>
      </c>
      <c r="D25" s="27">
        <f>C25/B25*100</f>
        <v>71.428571428571431</v>
      </c>
      <c r="E25" s="28">
        <f>E21+E22+E23+E24</f>
        <v>16</v>
      </c>
      <c r="F25" s="27">
        <f>E25/B25*100</f>
        <v>28.571428571428569</v>
      </c>
      <c r="G25" s="28">
        <f>G21+G22+G23+G24</f>
        <v>0</v>
      </c>
      <c r="H25" s="27">
        <f>G25/B25*100</f>
        <v>0</v>
      </c>
      <c r="I25" s="28">
        <f>I21+I22+I23+I24</f>
        <v>0</v>
      </c>
      <c r="J25" s="27">
        <f>I25/B25*100</f>
        <v>0</v>
      </c>
      <c r="K25" s="28">
        <f>K21+K22+K23+K24</f>
        <v>1</v>
      </c>
      <c r="L25" s="27">
        <f>K25/B25*100</f>
        <v>1.7857142857142856</v>
      </c>
      <c r="M25" s="28">
        <f>M21+M22+M23+M24</f>
        <v>10</v>
      </c>
      <c r="N25" s="27">
        <f>M25/B25*100</f>
        <v>17.857142857142858</v>
      </c>
      <c r="O25" s="28">
        <f>O21+O22+O23+O24</f>
        <v>36</v>
      </c>
      <c r="P25" s="27">
        <f>O25/B25*100</f>
        <v>64.285714285714292</v>
      </c>
      <c r="Q25" s="28">
        <f>Q21+Q22+Q23+Q24</f>
        <v>9</v>
      </c>
      <c r="R25" s="27">
        <f>Q25/B25*100</f>
        <v>16.071428571428573</v>
      </c>
      <c r="S25" s="28">
        <f>S21+S22+S23+S24</f>
        <v>0</v>
      </c>
      <c r="T25" s="27">
        <f>S25/B25*100</f>
        <v>0</v>
      </c>
      <c r="U25" s="28"/>
    </row>
    <row r="27" spans="1:21" ht="19.5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79" t="s">
        <v>65</v>
      </c>
      <c r="P27" s="79"/>
      <c r="Q27" s="79"/>
      <c r="R27" s="79"/>
      <c r="S27" s="79"/>
      <c r="T27" s="79"/>
      <c r="U27" s="79"/>
    </row>
    <row r="28" spans="1:21" x14ac:dyDescent="0.2">
      <c r="A28" s="71" t="s">
        <v>32</v>
      </c>
      <c r="B28" s="71"/>
      <c r="C28" s="71"/>
      <c r="D28" s="71"/>
      <c r="O28" s="71" t="s">
        <v>33</v>
      </c>
      <c r="P28" s="71"/>
      <c r="Q28" s="71"/>
      <c r="R28" s="71"/>
      <c r="S28" s="71"/>
      <c r="T28" s="71"/>
      <c r="U28" s="71"/>
    </row>
    <row r="29" spans="1:21" ht="18.75" hidden="1" customHeight="1" x14ac:dyDescent="0.2"/>
    <row r="30" spans="1:21" x14ac:dyDescent="0.2">
      <c r="O30" s="71" t="s">
        <v>34</v>
      </c>
      <c r="P30" s="71"/>
      <c r="Q30" s="71"/>
      <c r="R30" s="71"/>
      <c r="S30" s="71"/>
      <c r="T30" s="71"/>
      <c r="U30" s="71"/>
    </row>
    <row r="31" spans="1:21" x14ac:dyDescent="0.2">
      <c r="O31" s="79"/>
      <c r="P31" s="79"/>
      <c r="Q31" s="79"/>
      <c r="R31" s="79"/>
      <c r="S31" s="79"/>
      <c r="T31" s="79"/>
      <c r="U31" s="79"/>
    </row>
    <row r="32" spans="1:21" x14ac:dyDescent="0.2">
      <c r="O32" s="79"/>
      <c r="P32" s="79"/>
      <c r="Q32" s="79"/>
      <c r="R32" s="79"/>
      <c r="S32" s="79"/>
      <c r="T32" s="79"/>
      <c r="U32" s="79"/>
    </row>
    <row r="33" spans="1:21" x14ac:dyDescent="0.2">
      <c r="O33" s="79"/>
      <c r="P33" s="79"/>
      <c r="Q33" s="79"/>
      <c r="R33" s="79"/>
      <c r="S33" s="79"/>
      <c r="T33" s="79"/>
      <c r="U33" s="79"/>
    </row>
    <row r="34" spans="1:21" x14ac:dyDescent="0.2">
      <c r="O34" s="79"/>
      <c r="P34" s="79"/>
      <c r="Q34" s="79"/>
      <c r="R34" s="79"/>
      <c r="S34" s="79"/>
      <c r="T34" s="79"/>
      <c r="U34" s="79"/>
    </row>
    <row r="35" spans="1:21" x14ac:dyDescent="0.2">
      <c r="A35" s="71" t="s">
        <v>66</v>
      </c>
      <c r="B35" s="71"/>
      <c r="C35" s="71"/>
      <c r="D35" s="71"/>
      <c r="O35" s="71" t="s">
        <v>35</v>
      </c>
      <c r="P35" s="71"/>
      <c r="Q35" s="71"/>
      <c r="R35" s="71"/>
      <c r="S35" s="71"/>
      <c r="T35" s="71"/>
      <c r="U35" s="71"/>
    </row>
  </sheetData>
  <mergeCells count="41">
    <mergeCell ref="O34:U34"/>
    <mergeCell ref="A35:D35"/>
    <mergeCell ref="O35:U35"/>
    <mergeCell ref="U18:U19"/>
    <mergeCell ref="A28:D28"/>
    <mergeCell ref="O28:U28"/>
    <mergeCell ref="O30:U30"/>
    <mergeCell ref="O31:U31"/>
    <mergeCell ref="O32:U32"/>
    <mergeCell ref="O33:U33"/>
    <mergeCell ref="K19:L19"/>
    <mergeCell ref="M19:N19"/>
    <mergeCell ref="O19:P19"/>
    <mergeCell ref="Q19:R19"/>
    <mergeCell ref="S19:T19"/>
    <mergeCell ref="O27:U27"/>
    <mergeCell ref="A16:T16"/>
    <mergeCell ref="A18:A20"/>
    <mergeCell ref="B18:B20"/>
    <mergeCell ref="C18:J18"/>
    <mergeCell ref="K18:T18"/>
    <mergeCell ref="C19:D19"/>
    <mergeCell ref="E19:F19"/>
    <mergeCell ref="G19:H19"/>
    <mergeCell ref="I19:J19"/>
    <mergeCell ref="S7:T7"/>
    <mergeCell ref="A1:A4"/>
    <mergeCell ref="B1:U4"/>
    <mergeCell ref="A6:A8"/>
    <mergeCell ref="B6:B8"/>
    <mergeCell ref="C6:J6"/>
    <mergeCell ref="K6:T6"/>
    <mergeCell ref="U6:U7"/>
    <mergeCell ref="C7:D7"/>
    <mergeCell ref="E7:F7"/>
    <mergeCell ref="G7:H7"/>
    <mergeCell ref="I7:J7"/>
    <mergeCell ref="K7:L7"/>
    <mergeCell ref="M7:N7"/>
    <mergeCell ref="O7:P7"/>
    <mergeCell ref="Q7:R7"/>
  </mergeCells>
  <printOptions horizontalCentered="1"/>
  <pageMargins left="0.2" right="0.2" top="0.3" bottom="0.25" header="0.25" footer="0.2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Bỏ học</vt:lpstr>
      <vt:lpstr>6</vt:lpstr>
      <vt:lpstr>7</vt:lpstr>
      <vt:lpstr>8</vt:lpstr>
      <vt:lpstr>9</vt:lpstr>
      <vt:lpstr>Tổng hợp</vt:lpstr>
      <vt:lpstr>XL_PGD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2024-01-19T03:51:35Z</cp:lastPrinted>
  <dcterms:created xsi:type="dcterms:W3CDTF">2024-01-18T02:32:11Z</dcterms:created>
  <dcterms:modified xsi:type="dcterms:W3CDTF">2024-01-22T10:09:31Z</dcterms:modified>
</cp:coreProperties>
</file>